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4th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G17" i="6" l="1"/>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<sst xmlns="http://schemas.openxmlformats.org/spreadsheetml/2006/main" count="121" uniqueCount="68">
  <si>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</si>
  <si>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</si>
  <si>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</si>
  <si>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</si>
  <si>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</si>
  <si>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</si>
  <si>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</si>
  <si>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</si>
  <si>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</si>
  <si>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</si>
  <si>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</si>
  <si>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</si>
  <si>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</si>
  <si>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</si>
  <si>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</si>
  <si>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</si>
  <si>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</si>
  <si>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</si>
  <si>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</si>
  <si>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</si>
  <si>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</si>
  <si>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</si>
  <si>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</si>
  <si>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</si>
  <si>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</si>
  <si>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</si>
  <si>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</si>
  <si>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</si>
  <si>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</si>
  <si>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</si>
  <si>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</si>
  <si>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</si>
  <si>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</si>
  <si>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</si>
  <si>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</si>
  <si>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</si>
  <si>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</si>
  <si>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</si>
  <si>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</si>
  <si>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</si>
  <si>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</si>
  <si>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</si>
  <si>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</si>
  <si>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</si>
  <si>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</si>
  <si>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</si>
  <si>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</si>
  <si>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</si>
  <si>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</si>
  <si>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</si>
  <si>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</si>
  <si>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</si>
  <si>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</si>
  <si>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</si>
  <si>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</si>
  <si>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</si>
  <si>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</si>
  <si>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</si>
  <si>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</si>
  <si>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</si>
  <si>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</si>
  <si>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</si>
  <si>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</si>
  <si>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</si>
  <si>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</si>
  <si>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</si>
  <si>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1/7/2019</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</si>
  <si>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2018, Madison Police Department responded to 32,367 calls for service resulting in 5,197 IBR offenses.
In the second quarter 2018, Madison Police Department responded to 37,214 calls for service resulting in 6,160 IBR offenses.
In the third quarter 2018, Madison Police Department responded to 39,606 calls for service resulting in 7,080 IBR offenses.
In the fourth quarter 2018, Madison Police Department responded to 34,172 calls for service resulting in 5,808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</si>
</sst>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activeCell="J23" sqref="J23"/>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1</v>
      </c>
      <c r="C5" s="13">
        <v>0</v>
      </c>
      <c r="D5" s="13">
        <v>0</v>
      </c>
      <c r="E5" s="13">
        <v>4</v>
      </c>
      <c r="F5" s="13">
        <f t="shared" ref="F5" si="0">SUM(B5:E5)</f>
        <v>5</v>
      </c>
      <c r="G5" s="1">
        <f>F5/$F$41</f>
        <v>2.0624510167883514E-4</v>
      </c>
    </row>
    <row r="6" spans="1:7" x14ac:dyDescent="0.25">
      <c r="A6" s="4" t="s">
        <v>5</v>
      </c>
      <c r="B6" s="3">
        <v>3</v>
      </c>
      <c r="C6" s="3">
        <v>2</v>
      </c>
      <c r="D6" s="11">
        <v>7</v>
      </c>
      <c r="E6" s="3">
        <v>4</v>
      </c>
      <c r="F6" s="13">
        <f t="shared" ref="F6:F28" si="1">SUM(B6:E6)</f>
        <v>16</v>
      </c>
      <c r="G6" s="1">
        <f t="shared" ref="G6:G41" si="2">F6/$F$41</f>
        <v>6.5998432537227238E-4</v>
      </c>
    </row>
    <row r="7" spans="1:7" x14ac:dyDescent="0.25">
      <c r="A7" s="10" t="s">
        <v>44</v>
      </c>
      <c r="B7" s="3">
        <v>357</v>
      </c>
      <c r="C7" s="3">
        <v>466</v>
      </c>
      <c r="D7" s="3">
        <v>496</v>
      </c>
      <c r="E7" s="3">
        <v>421</v>
      </c>
      <c r="F7" s="13">
        <f t="shared" si="1"/>
        <v>1740</v>
      </c>
      <c r="G7" s="1">
        <f t="shared" si="2"/>
        <v>7.1773295384234631E-2</v>
      </c>
    </row>
    <row r="8" spans="1:7" x14ac:dyDescent="0.25">
      <c r="A8" s="4" t="s">
        <v>6</v>
      </c>
      <c r="B8" s="3">
        <v>0</v>
      </c>
      <c r="C8" s="3">
        <v>0</v>
      </c>
      <c r="D8" s="3">
        <v>0</v>
      </c>
      <c r="E8" s="3">
        <v>0</v>
      </c>
      <c r="F8" s="13">
        <f t="shared" si="1"/>
        <v>0</v>
      </c>
      <c r="G8" s="1">
        <f t="shared" si="2"/>
        <v>0</v>
      </c>
    </row>
    <row r="9" spans="1:7" x14ac:dyDescent="0.25">
      <c r="A9" s="4" t="s">
        <v>7</v>
      </c>
      <c r="B9" s="3">
        <v>205</v>
      </c>
      <c r="C9" s="3">
        <v>218</v>
      </c>
      <c r="D9" s="3">
        <v>401</v>
      </c>
      <c r="E9" s="3">
        <v>246</v>
      </c>
      <c r="F9" s="13">
        <f t="shared" si="1"/>
        <v>1070</v>
      </c>
      <c r="G9" s="1">
        <f t="shared" si="2"/>
        <v>4.4136451759270716E-2</v>
      </c>
    </row>
    <row r="10" spans="1:7" x14ac:dyDescent="0.25">
      <c r="A10" s="4" t="s">
        <v>15</v>
      </c>
      <c r="B10" s="3">
        <v>39</v>
      </c>
      <c r="C10" s="3">
        <v>53</v>
      </c>
      <c r="D10" s="3">
        <v>48</v>
      </c>
      <c r="E10" s="3">
        <v>56</v>
      </c>
      <c r="F10" s="13">
        <f t="shared" si="1"/>
        <v>196</v>
      </c>
      <c r="G10" s="1">
        <f t="shared" si="2"/>
        <v>8.0848079858103373E-3</v>
      </c>
    </row>
    <row r="11" spans="1:7" x14ac:dyDescent="0.25">
      <c r="A11" s="4" t="s">
        <v>8</v>
      </c>
      <c r="B11" s="3">
        <v>308</v>
      </c>
      <c r="C11" s="3">
        <v>353</v>
      </c>
      <c r="D11" s="3">
        <v>427</v>
      </c>
      <c r="E11" s="3">
        <v>361</v>
      </c>
      <c r="F11" s="13">
        <f t="shared" si="1"/>
        <v>1449</v>
      </c>
      <c r="G11" s="1">
        <f t="shared" si="2"/>
        <v>5.9769830466526418E-2</v>
      </c>
    </row>
    <row r="12" spans="1:7" x14ac:dyDescent="0.25">
      <c r="A12" s="4" t="s">
        <v>45</v>
      </c>
      <c r="B12" s="3">
        <v>263</v>
      </c>
      <c r="C12" s="3">
        <v>340</v>
      </c>
      <c r="D12" s="3">
        <v>301</v>
      </c>
      <c r="E12" s="3">
        <v>216</v>
      </c>
      <c r="F12" s="13">
        <f t="shared" si="1"/>
        <v>1120</v>
      </c>
      <c r="G12" s="1">
        <f t="shared" si="2"/>
        <v>4.6198902776059071E-2</v>
      </c>
    </row>
    <row r="13" spans="1:7" x14ac:dyDescent="0.25">
      <c r="A13" s="4" t="s">
        <v>9</v>
      </c>
      <c r="B13" s="3">
        <v>11</v>
      </c>
      <c r="C13" s="3">
        <v>15</v>
      </c>
      <c r="D13" s="3">
        <v>18</v>
      </c>
      <c r="E13" s="3">
        <v>15</v>
      </c>
      <c r="F13" s="13">
        <f t="shared" si="1"/>
        <v>59</v>
      </c>
      <c r="G13" s="1">
        <f t="shared" si="2"/>
        <v>2.4336921998102546E-3</v>
      </c>
    </row>
    <row r="14" spans="1:7" x14ac:dyDescent="0.25">
      <c r="A14" s="4" t="s">
        <v>10</v>
      </c>
      <c r="B14" s="3">
        <v>5</v>
      </c>
      <c r="C14" s="3">
        <v>4</v>
      </c>
      <c r="D14" s="3">
        <v>5</v>
      </c>
      <c r="E14" s="3">
        <v>6</v>
      </c>
      <c r="F14" s="13">
        <f t="shared" si="1"/>
        <v>20</v>
      </c>
      <c r="G14" s="1">
        <f t="shared" si="2"/>
        <v>8.2498040671534056E-4</v>
      </c>
    </row>
    <row r="15" spans="1:7" x14ac:dyDescent="0.25">
      <c r="A15" s="4" t="s">
        <v>46</v>
      </c>
      <c r="B15" s="3">
        <v>379</v>
      </c>
      <c r="C15" s="3">
        <v>420</v>
      </c>
      <c r="D15" s="3">
        <v>391</v>
      </c>
      <c r="E15" s="3">
        <v>311</v>
      </c>
      <c r="F15" s="13">
        <f t="shared" si="1"/>
        <v>1501</v>
      </c>
      <c r="G15" s="1">
        <f t="shared" si="2"/>
        <v>6.1914779523986302E-2</v>
      </c>
    </row>
    <row r="16" spans="1:7" x14ac:dyDescent="0.25">
      <c r="A16" s="4" t="s">
        <v>47</v>
      </c>
      <c r="B16" s="3">
        <v>0</v>
      </c>
      <c r="C16" s="3">
        <v>0</v>
      </c>
      <c r="D16" s="3">
        <v>0</v>
      </c>
      <c r="E16" s="3">
        <v>0</v>
      </c>
      <c r="F16" s="13">
        <f t="shared" si="1"/>
        <v>0</v>
      </c>
      <c r="G16" s="1">
        <f t="shared" si="2"/>
        <v>0</v>
      </c>
    </row>
    <row r="17" spans="1:14" x14ac:dyDescent="0.25">
      <c r="A17" s="4" t="s">
        <v>48</v>
      </c>
      <c r="B17" s="3">
        <v>0</v>
      </c>
      <c r="C17" s="3">
        <v>2</v>
      </c>
      <c r="D17" s="3">
        <v>2</v>
      </c>
      <c r="E17" s="3">
        <v>1</v>
      </c>
      <c r="F17" s="13">
        <f t="shared" si="1"/>
        <v>5</v>
      </c>
      <c r="G17" s="1">
        <f t="shared" si="2"/>
        <v>2.0624510167883514E-4</v>
      </c>
    </row>
    <row r="18" spans="1:14" x14ac:dyDescent="0.25">
      <c r="A18" s="10" t="s">
        <v>63</v>
      </c>
      <c r="B18" s="13">
        <v>0</v>
      </c>
      <c r="C18" s="13">
        <v>0</v>
      </c>
      <c r="D18" s="13">
        <v>0</v>
      </c>
      <c r="E18" s="13">
        <v>0</v>
      </c>
      <c r="F18" s="13">
        <f t="shared" si="1"/>
        <v>0</v>
      </c>
      <c r="G18" s="1">
        <f t="shared" si="2"/>
        <v>0</v>
      </c>
    </row>
    <row r="19" spans="1:14" x14ac:dyDescent="0.25">
      <c r="A19" s="10" t="s">
        <v>36</v>
      </c>
      <c r="B19" s="3">
        <v>14</v>
      </c>
      <c r="C19" s="3">
        <v>19</v>
      </c>
      <c r="D19" s="3">
        <v>20</v>
      </c>
      <c r="E19" s="3">
        <v>26</v>
      </c>
      <c r="F19" s="13">
        <f t="shared" si="1"/>
        <v>79</v>
      </c>
      <c r="G19" s="1">
        <f t="shared" si="2"/>
        <v>3.2586726065255952E-3</v>
      </c>
    </row>
    <row r="20" spans="1:14" x14ac:dyDescent="0.25">
      <c r="A20" s="4" t="s">
        <v>49</v>
      </c>
      <c r="B20" s="3">
        <v>1039</v>
      </c>
      <c r="C20" s="3">
        <v>1238</v>
      </c>
      <c r="D20" s="3">
        <v>1646</v>
      </c>
      <c r="E20" s="3">
        <v>1256</v>
      </c>
      <c r="F20" s="13">
        <f t="shared" si="1"/>
        <v>5179</v>
      </c>
      <c r="G20" s="1">
        <f t="shared" si="2"/>
        <v>0.21362867631893742</v>
      </c>
    </row>
    <row r="21" spans="1:14" x14ac:dyDescent="0.25">
      <c r="A21" s="4" t="s">
        <v>11</v>
      </c>
      <c r="B21" s="3">
        <v>138</v>
      </c>
      <c r="C21" s="3">
        <v>121</v>
      </c>
      <c r="D21" s="3">
        <v>166</v>
      </c>
      <c r="E21" s="3">
        <v>145</v>
      </c>
      <c r="F21" s="13">
        <f t="shared" si="1"/>
        <v>570</v>
      </c>
      <c r="G21" s="1">
        <f t="shared" si="2"/>
        <v>2.3511941591387205E-2</v>
      </c>
    </row>
    <row r="22" spans="1:14" x14ac:dyDescent="0.25">
      <c r="A22" s="4" t="s">
        <v>50</v>
      </c>
      <c r="B22" s="3">
        <v>10</v>
      </c>
      <c r="C22" s="3">
        <v>7</v>
      </c>
      <c r="D22" s="3">
        <v>5</v>
      </c>
      <c r="E22" s="3">
        <v>1</v>
      </c>
      <c r="F22" s="13">
        <f t="shared" si="1"/>
        <v>23</v>
      </c>
      <c r="G22" s="1">
        <f t="shared" si="2"/>
        <v>9.4872746772264155E-4</v>
      </c>
    </row>
    <row r="23" spans="1:14" x14ac:dyDescent="0.25">
      <c r="A23" s="4" t="s">
        <v>51</v>
      </c>
      <c r="B23" s="3">
        <v>0</v>
      </c>
      <c r="C23" s="3">
        <v>2</v>
      </c>
      <c r="D23" s="3">
        <v>3</v>
      </c>
      <c r="E23" s="3">
        <v>3</v>
      </c>
      <c r="F23" s="13">
        <f t="shared" si="1"/>
        <v>8</v>
      </c>
      <c r="G23" s="1">
        <f t="shared" si="2"/>
        <v>3.2999216268613619E-4</v>
      </c>
    </row>
    <row r="24" spans="1:14" x14ac:dyDescent="0.25">
      <c r="A24" s="4" t="s">
        <v>12</v>
      </c>
      <c r="B24" s="3">
        <v>46</v>
      </c>
      <c r="C24" s="3">
        <v>56</v>
      </c>
      <c r="D24" s="3">
        <v>85</v>
      </c>
      <c r="E24" s="3">
        <v>74</v>
      </c>
      <c r="F24" s="13">
        <f t="shared" si="1"/>
        <v>261</v>
      </c>
      <c r="G24" s="1">
        <f t="shared" si="2"/>
        <v>1.0765994307635194E-2</v>
      </c>
    </row>
    <row r="25" spans="1:14" x14ac:dyDescent="0.25">
      <c r="A25" s="4" t="s">
        <v>13</v>
      </c>
      <c r="B25" s="3">
        <v>54</v>
      </c>
      <c r="C25" s="3">
        <v>55</v>
      </c>
      <c r="D25" s="3">
        <v>75</v>
      </c>
      <c r="E25" s="3">
        <v>38</v>
      </c>
      <c r="F25" s="13">
        <f t="shared" si="1"/>
        <v>222</v>
      </c>
      <c r="G25" s="1">
        <f t="shared" si="2"/>
        <v>9.1572825145402794E-3</v>
      </c>
    </row>
    <row r="26" spans="1:14" x14ac:dyDescent="0.25">
      <c r="A26" s="4" t="s">
        <v>14</v>
      </c>
      <c r="B26" s="3">
        <v>4</v>
      </c>
      <c r="C26" s="3">
        <v>2</v>
      </c>
      <c r="D26" s="3">
        <v>0</v>
      </c>
      <c r="E26" s="3">
        <v>2</v>
      </c>
      <c r="F26" s="13">
        <f t="shared" si="1"/>
        <v>8</v>
      </c>
      <c r="G26" s="1">
        <f t="shared" si="2"/>
        <v>3.2999216268613619E-4</v>
      </c>
    </row>
    <row r="27" spans="1:14" x14ac:dyDescent="0.25">
      <c r="A27" s="4" t="s">
        <v>52</v>
      </c>
      <c r="B27" s="3">
        <v>10</v>
      </c>
      <c r="C27" s="3">
        <v>2</v>
      </c>
      <c r="D27" s="3">
        <v>14</v>
      </c>
      <c r="E27" s="3">
        <v>9</v>
      </c>
      <c r="F27" s="13">
        <f t="shared" si="1"/>
        <v>35</v>
      </c>
      <c r="G27" s="1">
        <f t="shared" si="2"/>
        <v>1.443715711751846E-3</v>
      </c>
    </row>
    <row r="28" spans="1:14" s="10" customFormat="1" x14ac:dyDescent="0.25">
      <c r="A28" s="10" t="s">
        <v>37</v>
      </c>
      <c r="B28" s="3">
        <v>39</v>
      </c>
      <c r="C28" s="3">
        <v>42</v>
      </c>
      <c r="D28" s="3">
        <v>34</v>
      </c>
      <c r="E28" s="3">
        <v>32</v>
      </c>
      <c r="F28" s="13">
        <f t="shared" si="1"/>
        <v>147</v>
      </c>
      <c r="G28" s="1">
        <f t="shared" si="2"/>
        <v>6.0636059893577525E-3</v>
      </c>
    </row>
    <row r="29" spans="1:14" s="10" customFormat="1" x14ac:dyDescent="0.25">
      <c r="A29" s="19" t="s">
        <v>53</v>
      </c>
      <c r="B29" s="20" t="s">
        <v>0</v>
      </c>
      <c r="C29" s="20" t="s">
        <v>1</v>
      </c>
      <c r="D29" s="20" t="s">
        <v>2</v>
      </c>
      <c r="E29" s="20" t="s">
        <v>3</v>
      </c>
      <c r="F29" s="20" t="s">
        <v>4</v>
      </c>
      <c r="G29" s="20" t="s">
        <v>16</v>
      </c>
    </row>
    <row r="30" spans="1:14" x14ac:dyDescent="0.25">
      <c r="A30" s="10" t="s">
        <v>54</v>
      </c>
      <c r="B30" s="13">
        <v>12</v>
      </c>
      <c r="C30" s="13">
        <v>17</v>
      </c>
      <c r="D30" s="13">
        <v>11</v>
      </c>
      <c r="E30" s="13">
        <v>8</v>
      </c>
      <c r="F30" s="13">
        <f t="shared" ref="F30" si="3">SUM(B30:E30)</f>
        <v>48</v>
      </c>
      <c r="G30" s="1">
        <f t="shared" si="2"/>
        <v>1.9799529761168173E-3</v>
      </c>
      <c r="I30" s="3"/>
      <c r="J30" s="3"/>
      <c r="K30" s="3"/>
      <c r="L30" s="3"/>
      <c r="M30" s="3"/>
      <c r="N30" s="3"/>
    </row>
    <row r="31" spans="1:14" x14ac:dyDescent="0.25">
      <c r="A31" s="10" t="s">
        <v>55</v>
      </c>
      <c r="B31" s="13">
        <v>3</v>
      </c>
      <c r="C31" s="13">
        <v>2</v>
      </c>
      <c r="D31" s="13">
        <v>3</v>
      </c>
      <c r="E31" s="13">
        <v>3</v>
      </c>
      <c r="F31" s="13">
        <f t="shared" ref="F31:F40" si="4">SUM(B31:E31)</f>
        <v>11</v>
      </c>
      <c r="G31" s="1">
        <f t="shared" si="2"/>
        <v>4.537392236934373E-4</v>
      </c>
      <c r="I31" s="3"/>
      <c r="J31" s="3"/>
      <c r="K31" s="3"/>
      <c r="L31" s="3"/>
      <c r="M31" s="3"/>
      <c r="N31" s="1"/>
    </row>
    <row r="32" spans="1:14" x14ac:dyDescent="0.25">
      <c r="A32" s="10" t="s">
        <v>39</v>
      </c>
      <c r="B32" s="13">
        <v>507</v>
      </c>
      <c r="C32" s="13">
        <v>675</v>
      </c>
      <c r="D32" s="13">
        <v>694</v>
      </c>
      <c r="E32" s="13">
        <v>656</v>
      </c>
      <c r="F32" s="13">
        <f t="shared" si="4"/>
        <v>2532</v>
      </c>
      <c r="G32" s="1">
        <f t="shared" si="2"/>
        <v>0.1044425194901621</v>
      </c>
      <c r="I32" s="3"/>
      <c r="J32" s="3"/>
      <c r="K32" s="3"/>
      <c r="L32" s="3"/>
      <c r="M32" s="3"/>
      <c r="N32" s="1"/>
    </row>
    <row r="33" spans="1:14" x14ac:dyDescent="0.25">
      <c r="A33" s="10" t="s">
        <v>56</v>
      </c>
      <c r="B33" s="13">
        <v>105</v>
      </c>
      <c r="C33" s="13">
        <v>164</v>
      </c>
      <c r="D33" s="13">
        <v>176</v>
      </c>
      <c r="E33" s="13">
        <v>160</v>
      </c>
      <c r="F33" s="13">
        <f t="shared" si="4"/>
        <v>605</v>
      </c>
      <c r="G33" s="1">
        <f t="shared" si="2"/>
        <v>2.4955657303139051E-2</v>
      </c>
      <c r="I33" s="3"/>
      <c r="J33" s="3"/>
      <c r="K33" s="3"/>
      <c r="L33" s="3"/>
      <c r="M33" s="3"/>
      <c r="N33" s="1"/>
    </row>
    <row r="34" spans="1:14" x14ac:dyDescent="0.25">
      <c r="A34" s="10" t="s">
        <v>57</v>
      </c>
      <c r="B34" s="13">
        <v>0</v>
      </c>
      <c r="C34" s="13">
        <v>0</v>
      </c>
      <c r="D34" s="13">
        <v>0</v>
      </c>
      <c r="E34" s="13">
        <v>0</v>
      </c>
      <c r="F34" s="13">
        <f t="shared" si="4"/>
        <v>0</v>
      </c>
      <c r="G34" s="1">
        <f t="shared" si="2"/>
        <v>0</v>
      </c>
      <c r="I34" s="3"/>
      <c r="J34" s="3"/>
      <c r="K34" s="3"/>
      <c r="L34" s="3"/>
      <c r="M34" s="3"/>
      <c r="N34" s="1"/>
    </row>
    <row r="35" spans="1:14" x14ac:dyDescent="0.25">
      <c r="A35" s="10" t="s">
        <v>58</v>
      </c>
      <c r="B35" s="13">
        <v>17</v>
      </c>
      <c r="C35" s="13">
        <v>22</v>
      </c>
      <c r="D35" s="13">
        <v>25</v>
      </c>
      <c r="E35" s="13">
        <v>26</v>
      </c>
      <c r="F35" s="13">
        <f t="shared" si="4"/>
        <v>90</v>
      </c>
      <c r="G35" s="1">
        <f t="shared" si="2"/>
        <v>3.7124118302190325E-3</v>
      </c>
      <c r="I35" s="3"/>
      <c r="J35" s="3"/>
      <c r="K35" s="3"/>
      <c r="L35" s="3"/>
      <c r="M35" s="3"/>
      <c r="N35" s="3"/>
    </row>
    <row r="36" spans="1:14" x14ac:dyDescent="0.25">
      <c r="A36" s="10" t="s">
        <v>59</v>
      </c>
      <c r="B36" s="13">
        <v>61</v>
      </c>
      <c r="C36" s="13">
        <v>94</v>
      </c>
      <c r="D36" s="13">
        <v>107</v>
      </c>
      <c r="E36" s="13">
        <v>106</v>
      </c>
      <c r="F36" s="13">
        <f t="shared" si="4"/>
        <v>368</v>
      </c>
      <c r="G36" s="1">
        <f t="shared" si="2"/>
        <v>1.5179639483562265E-2</v>
      </c>
      <c r="I36" s="3"/>
      <c r="J36" s="3"/>
      <c r="K36" s="3"/>
      <c r="L36" s="3"/>
      <c r="M36" s="3"/>
      <c r="N36" s="1"/>
    </row>
    <row r="37" spans="1:14" x14ac:dyDescent="0.25">
      <c r="A37" s="10" t="s">
        <v>60</v>
      </c>
      <c r="B37" s="13">
        <v>0</v>
      </c>
      <c r="C37" s="13">
        <v>0</v>
      </c>
      <c r="D37" s="13">
        <v>0</v>
      </c>
      <c r="E37" s="13">
        <v>0</v>
      </c>
      <c r="F37" s="13">
        <f t="shared" si="4"/>
        <v>0</v>
      </c>
      <c r="G37" s="1">
        <f t="shared" si="2"/>
        <v>0</v>
      </c>
      <c r="I37" s="3"/>
      <c r="J37" s="3"/>
      <c r="K37" s="3"/>
      <c r="L37" s="3"/>
      <c r="M37" s="3"/>
      <c r="N37" s="1"/>
    </row>
    <row r="38" spans="1:14" x14ac:dyDescent="0.25">
      <c r="A38" s="10" t="s">
        <v>61</v>
      </c>
      <c r="B38" s="13">
        <v>0</v>
      </c>
      <c r="C38" s="13">
        <v>0</v>
      </c>
      <c r="D38" s="13">
        <v>1</v>
      </c>
      <c r="E38" s="13">
        <v>0</v>
      </c>
      <c r="F38" s="13">
        <f t="shared" si="4"/>
        <v>1</v>
      </c>
      <c r="G38" s="1">
        <f t="shared" si="2"/>
        <v>4.1249020335767024E-5</v>
      </c>
      <c r="I38" s="3"/>
      <c r="J38" s="3"/>
      <c r="K38" s="3"/>
      <c r="L38" s="3"/>
      <c r="M38" s="3"/>
      <c r="N38" s="1"/>
    </row>
    <row r="39" spans="1:14" x14ac:dyDescent="0.25">
      <c r="A39" s="10" t="s">
        <v>62</v>
      </c>
      <c r="B39" s="13">
        <v>160</v>
      </c>
      <c r="C39" s="13">
        <v>177</v>
      </c>
      <c r="D39" s="13">
        <v>165</v>
      </c>
      <c r="E39" s="13">
        <v>141</v>
      </c>
      <c r="F39" s="13">
        <f t="shared" si="4"/>
        <v>643</v>
      </c>
      <c r="G39" s="1">
        <f t="shared" si="2"/>
        <v>2.6523120075898198E-2</v>
      </c>
      <c r="I39" s="3"/>
      <c r="J39" s="3"/>
      <c r="K39" s="3"/>
      <c r="L39" s="3"/>
      <c r="M39" s="3"/>
      <c r="N39" s="1"/>
    </row>
    <row r="40" spans="1:14" x14ac:dyDescent="0.25">
      <c r="A40" s="10" t="s">
        <v>40</v>
      </c>
      <c r="B40" s="13">
        <v>1407</v>
      </c>
      <c r="C40" s="13">
        <v>1592</v>
      </c>
      <c r="D40" s="13">
        <v>1754</v>
      </c>
      <c r="E40" s="13">
        <v>1479</v>
      </c>
      <c r="F40" s="13">
        <f t="shared" si="4"/>
        <v>6232</v>
      </c>
      <c r="G40" s="1">
        <f t="shared" si="2"/>
        <v>0.25706389473250008</v>
      </c>
      <c r="I40" s="3"/>
      <c r="J40" s="3"/>
      <c r="K40" s="3"/>
      <c r="L40" s="3"/>
      <c r="M40" s="3"/>
      <c r="N40" s="1"/>
    </row>
    <row r="41" spans="1:14" x14ac:dyDescent="0.25">
      <c r="A41" s="6" t="s">
        <v>4</v>
      </c>
      <c r="B41" s="7">
        <f>SUBTOTAL(109,B5:B28,B30:B40)</f>
        <v>5197</v>
      </c>
      <c r="C41" s="7">
        <f t="shared" ref="C41:F41" si="5">SUBTOTAL(109,C5:C28,C30:C40)</f>
        <v>6160</v>
      </c>
      <c r="D41" s="7">
        <f t="shared" si="5"/>
        <v>7080</v>
      </c>
      <c r="E41" s="7">
        <f t="shared" si="5"/>
        <v>5806</v>
      </c>
      <c r="F41" s="7">
        <f t="shared" si="5"/>
        <v>24243</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1527</v>
      </c>
      <c r="C45" s="3">
        <v>1833</v>
      </c>
      <c r="D45" s="3">
        <v>1979</v>
      </c>
      <c r="E45" s="3">
        <v>1721</v>
      </c>
      <c r="F45" s="3">
        <f>SUM(B45:E45)</f>
        <v>7060</v>
      </c>
      <c r="G45" s="1">
        <f>F45/$F$48</f>
        <v>0.68550344693659582</v>
      </c>
    </row>
    <row r="46" spans="1:14" x14ac:dyDescent="0.25">
      <c r="A46" s="4" t="s">
        <v>23</v>
      </c>
      <c r="B46" s="3">
        <v>704</v>
      </c>
      <c r="C46" s="3">
        <v>865</v>
      </c>
      <c r="D46" s="3">
        <v>895</v>
      </c>
      <c r="E46" s="3">
        <v>708</v>
      </c>
      <c r="F46" s="3">
        <f t="shared" ref="F46:F47" si="6">SUM(B46:E46)</f>
        <v>3172</v>
      </c>
      <c r="G46" s="1">
        <f>F46/$F$48</f>
        <v>0.30799106709389262</v>
      </c>
    </row>
    <row r="47" spans="1:14" x14ac:dyDescent="0.25">
      <c r="A47" s="4" t="s">
        <v>24</v>
      </c>
      <c r="B47" s="3">
        <v>15</v>
      </c>
      <c r="C47" s="3">
        <v>17</v>
      </c>
      <c r="D47" s="3">
        <v>17</v>
      </c>
      <c r="E47" s="3">
        <v>18</v>
      </c>
      <c r="F47" s="3">
        <f t="shared" si="6"/>
        <v>67</v>
      </c>
      <c r="G47" s="1">
        <f>F47/$F$48</f>
        <v>6.505485969511603E-3</v>
      </c>
    </row>
    <row r="48" spans="1:14" x14ac:dyDescent="0.25">
      <c r="A48" s="6" t="s">
        <v>4</v>
      </c>
      <c r="B48" s="7">
        <f>SUM(B45:B47)</f>
        <v>2246</v>
      </c>
      <c r="C48" s="7">
        <f t="shared" ref="C48:F48" si="7">SUM(C45:C47)</f>
        <v>2715</v>
      </c>
      <c r="D48" s="7">
        <f t="shared" si="7"/>
        <v>2891</v>
      </c>
      <c r="E48" s="7">
        <f t="shared" si="7"/>
        <v>2447</v>
      </c>
      <c r="F48" s="7">
        <f t="shared" si="7"/>
        <v>10299</v>
      </c>
      <c r="G48" s="8">
        <f>SUBTOTAL(109,G45:G47)</f>
        <v>1</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34</v>
      </c>
      <c r="C51" s="3">
        <v>27</v>
      </c>
      <c r="D51" s="3">
        <v>32</v>
      </c>
      <c r="E51" s="3">
        <v>33</v>
      </c>
      <c r="F51" s="3">
        <f>SUM(B51:E51)</f>
        <v>126</v>
      </c>
      <c r="G51" s="1">
        <f>F51/$F$56</f>
        <v>1.2234197494902418E-2</v>
      </c>
    </row>
    <row r="52" spans="1:7" x14ac:dyDescent="0.25">
      <c r="A52" s="4" t="s">
        <v>26</v>
      </c>
      <c r="B52" s="3">
        <v>1076</v>
      </c>
      <c r="C52" s="3">
        <v>1327</v>
      </c>
      <c r="D52" s="3">
        <v>1535</v>
      </c>
      <c r="E52" s="3">
        <v>1212</v>
      </c>
      <c r="F52" s="3">
        <f t="shared" ref="F52:F57" si="8">SUM(B52:E52)</f>
        <v>5150</v>
      </c>
      <c r="G52" s="1">
        <f>F52/$F$56</f>
        <v>0.50004854840275759</v>
      </c>
    </row>
    <row r="53" spans="1:7" x14ac:dyDescent="0.25">
      <c r="A53" s="4" t="s">
        <v>27</v>
      </c>
      <c r="B53" s="3">
        <v>13</v>
      </c>
      <c r="C53" s="3">
        <v>16</v>
      </c>
      <c r="D53" s="3">
        <v>13</v>
      </c>
      <c r="E53" s="3">
        <v>14</v>
      </c>
      <c r="F53" s="3">
        <f t="shared" si="8"/>
        <v>56</v>
      </c>
      <c r="G53" s="1">
        <f>F53/$F$56</f>
        <v>5.437421108845519E-3</v>
      </c>
    </row>
    <row r="54" spans="1:7" x14ac:dyDescent="0.25">
      <c r="A54" s="10" t="s">
        <v>28</v>
      </c>
      <c r="B54" s="3">
        <v>108</v>
      </c>
      <c r="C54" s="3">
        <v>114</v>
      </c>
      <c r="D54" s="3">
        <v>147</v>
      </c>
      <c r="E54" s="3">
        <v>129</v>
      </c>
      <c r="F54" s="3">
        <f t="shared" si="8"/>
        <v>498</v>
      </c>
      <c r="G54" s="1">
        <f>F54/$F$56</f>
        <v>4.8354209146519077E-2</v>
      </c>
    </row>
    <row r="55" spans="1:7" x14ac:dyDescent="0.25">
      <c r="A55" s="5" t="s">
        <v>35</v>
      </c>
      <c r="B55" s="3">
        <v>1015</v>
      </c>
      <c r="C55" s="3">
        <v>1231</v>
      </c>
      <c r="D55" s="3">
        <v>1164</v>
      </c>
      <c r="E55" s="3">
        <v>1059</v>
      </c>
      <c r="F55" s="3">
        <f t="shared" si="8"/>
        <v>4469</v>
      </c>
      <c r="G55" s="1">
        <f>F55/$F$56</f>
        <v>0.43392562384697542</v>
      </c>
    </row>
    <row r="56" spans="1:7" x14ac:dyDescent="0.25">
      <c r="A56" s="6" t="s">
        <v>4</v>
      </c>
      <c r="B56" s="7">
        <f>SUM(B51:B55)</f>
        <v>2246</v>
      </c>
      <c r="C56" s="7">
        <f t="shared" ref="C56:F56" si="9">SUM(C51:C55)</f>
        <v>2715</v>
      </c>
      <c r="D56" s="7">
        <f t="shared" si="9"/>
        <v>2891</v>
      </c>
      <c r="E56" s="7">
        <f t="shared" si="9"/>
        <v>2447</v>
      </c>
      <c r="F56" s="7">
        <f t="shared" si="9"/>
        <v>10299</v>
      </c>
      <c r="G56" s="8">
        <f>SUBTOTAL(109,G51:G55)</f>
        <v>1</v>
      </c>
    </row>
    <row r="57" spans="1:7" x14ac:dyDescent="0.25">
      <c r="A57" s="15" t="s">
        <v>41</v>
      </c>
      <c r="B57" s="16">
        <v>138</v>
      </c>
      <c r="C57" s="16">
        <v>186</v>
      </c>
      <c r="D57" s="16">
        <v>165</v>
      </c>
      <c r="E57" s="16">
        <v>141</v>
      </c>
      <c r="F57" s="17">
        <f t="shared" si="8"/>
        <v>630</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835</v>
      </c>
      <c r="C61" s="3">
        <v>1122</v>
      </c>
      <c r="D61" s="3">
        <v>1433</v>
      </c>
      <c r="E61" s="3">
        <v>1091</v>
      </c>
      <c r="F61" s="3">
        <f>SUM(B61:E61)</f>
        <v>4481</v>
      </c>
      <c r="G61" s="1">
        <f t="shared" ref="G61:G64" si="10">F61/$F$64</f>
        <v>0.46803843743471901</v>
      </c>
    </row>
    <row r="62" spans="1:7" x14ac:dyDescent="0.25">
      <c r="A62" s="4" t="s">
        <v>23</v>
      </c>
      <c r="B62" s="3">
        <v>1126</v>
      </c>
      <c r="C62" s="3">
        <v>1185</v>
      </c>
      <c r="D62" s="3">
        <v>1531</v>
      </c>
      <c r="E62" s="3">
        <v>1233</v>
      </c>
      <c r="F62" s="3">
        <f t="shared" ref="F62:F63" si="11">SUM(B62:E62)</f>
        <v>5075</v>
      </c>
      <c r="G62" s="1">
        <f t="shared" si="10"/>
        <v>0.53008147064967626</v>
      </c>
    </row>
    <row r="63" spans="1:7" x14ac:dyDescent="0.25">
      <c r="A63" s="4" t="s">
        <v>24</v>
      </c>
      <c r="B63" s="3">
        <v>2</v>
      </c>
      <c r="C63" s="3">
        <v>4</v>
      </c>
      <c r="D63" s="3">
        <v>8</v>
      </c>
      <c r="E63" s="3">
        <v>4</v>
      </c>
      <c r="F63" s="3">
        <f t="shared" si="11"/>
        <v>18</v>
      </c>
      <c r="G63" s="1">
        <f t="shared" si="10"/>
        <v>1.880091915604763E-3</v>
      </c>
    </row>
    <row r="64" spans="1:7" x14ac:dyDescent="0.25">
      <c r="A64" s="6" t="s">
        <v>4</v>
      </c>
      <c r="B64" s="7">
        <f>SUM(B61:B63)</f>
        <v>1963</v>
      </c>
      <c r="C64" s="7">
        <f t="shared" ref="C64:F64" si="12">SUM(C61:C63)</f>
        <v>2311</v>
      </c>
      <c r="D64" s="7">
        <f t="shared" si="12"/>
        <v>2972</v>
      </c>
      <c r="E64" s="7">
        <f t="shared" si="12"/>
        <v>2328</v>
      </c>
      <c r="F64" s="7">
        <f t="shared" si="12"/>
        <v>9574</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70</v>
      </c>
      <c r="C67" s="3">
        <v>75</v>
      </c>
      <c r="D67" s="3">
        <v>94</v>
      </c>
      <c r="E67" s="3">
        <v>75</v>
      </c>
      <c r="F67" s="3">
        <f>SUM(B67:E67)</f>
        <v>314</v>
      </c>
      <c r="G67" s="1">
        <f t="shared" ref="G67:G73" si="13">F67/F$72</f>
        <v>3.2797158972216418E-2</v>
      </c>
    </row>
    <row r="68" spans="1:24" x14ac:dyDescent="0.25">
      <c r="A68" s="4" t="s">
        <v>26</v>
      </c>
      <c r="B68" s="3">
        <v>413</v>
      </c>
      <c r="C68" s="3">
        <v>445</v>
      </c>
      <c r="D68" s="3">
        <v>520</v>
      </c>
      <c r="E68" s="3">
        <v>399</v>
      </c>
      <c r="F68" s="3">
        <f t="shared" ref="F68:F73" si="14">SUM(B68:E68)</f>
        <v>1777</v>
      </c>
      <c r="G68" s="1">
        <f t="shared" si="13"/>
        <v>0.18560685189053688</v>
      </c>
      <c r="H68" s="2"/>
      <c r="I68" s="2"/>
      <c r="J68" s="2"/>
      <c r="K68" s="2"/>
      <c r="L68" s="2"/>
      <c r="M68" s="2"/>
      <c r="N68" s="2"/>
      <c r="O68" s="2"/>
      <c r="P68" s="2"/>
      <c r="Q68" s="2"/>
      <c r="R68" s="2"/>
      <c r="S68" s="2"/>
      <c r="T68" s="2"/>
      <c r="U68" s="2"/>
      <c r="V68" s="2"/>
      <c r="W68" s="2"/>
      <c r="X68" s="2"/>
    </row>
    <row r="69" spans="1:24" x14ac:dyDescent="0.25">
      <c r="A69" s="4" t="s">
        <v>27</v>
      </c>
      <c r="B69" s="3">
        <v>6</v>
      </c>
      <c r="C69" s="3">
        <v>6</v>
      </c>
      <c r="D69" s="3">
        <v>5</v>
      </c>
      <c r="E69" s="3">
        <v>11</v>
      </c>
      <c r="F69" s="3">
        <f t="shared" si="14"/>
        <v>28</v>
      </c>
      <c r="G69" s="1">
        <f t="shared" si="13"/>
        <v>2.9245874242740757E-3</v>
      </c>
    </row>
    <row r="70" spans="1:24" x14ac:dyDescent="0.25">
      <c r="A70" s="10" t="s">
        <v>28</v>
      </c>
      <c r="B70" s="3">
        <v>240</v>
      </c>
      <c r="C70" s="3">
        <v>344</v>
      </c>
      <c r="D70" s="3">
        <v>423</v>
      </c>
      <c r="E70" s="3">
        <v>327</v>
      </c>
      <c r="F70" s="3">
        <f t="shared" si="14"/>
        <v>1334</v>
      </c>
      <c r="G70" s="1">
        <f t="shared" si="13"/>
        <v>0.13933570085648631</v>
      </c>
    </row>
    <row r="71" spans="1:24" x14ac:dyDescent="0.25">
      <c r="A71" s="5" t="s">
        <v>35</v>
      </c>
      <c r="B71" s="3">
        <v>1234</v>
      </c>
      <c r="C71" s="3">
        <v>1441</v>
      </c>
      <c r="D71" s="3">
        <v>1930</v>
      </c>
      <c r="E71" s="3">
        <v>1516</v>
      </c>
      <c r="F71" s="3">
        <f t="shared" si="14"/>
        <v>6121</v>
      </c>
      <c r="G71" s="1">
        <f t="shared" si="13"/>
        <v>0.63933570085648628</v>
      </c>
    </row>
    <row r="72" spans="1:24" x14ac:dyDescent="0.25">
      <c r="A72" s="6" t="s">
        <v>4</v>
      </c>
      <c r="B72" s="7">
        <f>SUM(B67:B71)</f>
        <v>1963</v>
      </c>
      <c r="C72" s="7">
        <f t="shared" ref="C72:F72" si="15">SUM(C67:C71)</f>
        <v>2311</v>
      </c>
      <c r="D72" s="7">
        <f t="shared" si="15"/>
        <v>2972</v>
      </c>
      <c r="E72" s="7">
        <f t="shared" si="15"/>
        <v>2328</v>
      </c>
      <c r="F72" s="7">
        <f t="shared" si="15"/>
        <v>9574</v>
      </c>
      <c r="G72" s="8">
        <f t="shared" si="13"/>
        <v>1</v>
      </c>
    </row>
    <row r="73" spans="1:24" x14ac:dyDescent="0.25">
      <c r="A73" s="15" t="s">
        <v>41</v>
      </c>
      <c r="B73" s="16">
        <v>128</v>
      </c>
      <c r="C73" s="16">
        <v>163</v>
      </c>
      <c r="D73" s="16">
        <v>180</v>
      </c>
      <c r="E73" s="16">
        <v>156</v>
      </c>
      <c r="F73" s="12">
        <f t="shared" si="14"/>
        <v>627</v>
      </c>
      <c r="G73" s="18">
        <f t="shared" si="13"/>
        <v>6.5489868393565909E-2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963</v>
      </c>
      <c r="C77" s="3">
        <v>919</v>
      </c>
      <c r="D77" s="3">
        <v>1176</v>
      </c>
      <c r="E77" s="3">
        <v>773</v>
      </c>
      <c r="F77" s="3">
        <f>SUM(B77:E77)</f>
        <v>3831</v>
      </c>
      <c r="G77" s="1">
        <f>F77/$F$84</f>
        <v>0.15684107098992878</v>
      </c>
    </row>
    <row r="78" spans="1:24" x14ac:dyDescent="0.25">
      <c r="A78" s="10" t="s">
        <v>65</v>
      </c>
      <c r="B78" s="22">
        <v>407</v>
      </c>
      <c r="C78" s="22">
        <v>656</v>
      </c>
      <c r="D78" s="22">
        <v>795</v>
      </c>
      <c r="E78" s="22">
        <v>897</v>
      </c>
      <c r="F78" s="22">
        <f>SUM(B78:E78)</f>
        <v>2755</v>
      </c>
      <c r="G78" s="1">
        <f>F78/$F$84</f>
        <v>0.11278965037255384</v>
      </c>
    </row>
    <row r="79" spans="1:24" x14ac:dyDescent="0.25">
      <c r="A79" s="4" t="s">
        <v>18</v>
      </c>
      <c r="B79" s="3">
        <v>507</v>
      </c>
      <c r="C79" s="3">
        <v>647</v>
      </c>
      <c r="D79" s="3">
        <v>645</v>
      </c>
      <c r="E79" s="3">
        <v>525</v>
      </c>
      <c r="F79" s="3">
        <f t="shared" ref="F79:F83" si="16">SUM(B79:E79)</f>
        <v>2324</v>
      </c>
      <c r="G79" s="1">
        <f t="shared" ref="G79:G83" si="17">F79/$F$84</f>
        <v>9.5144518136412018E-2</v>
      </c>
    </row>
    <row r="80" spans="1:24" x14ac:dyDescent="0.25">
      <c r="A80" s="4" t="s">
        <v>19</v>
      </c>
      <c r="B80" s="3">
        <v>1122</v>
      </c>
      <c r="C80" s="3">
        <v>1365</v>
      </c>
      <c r="D80" s="3">
        <v>1696</v>
      </c>
      <c r="E80" s="3">
        <v>1225</v>
      </c>
      <c r="F80" s="3">
        <f t="shared" si="16"/>
        <v>5408</v>
      </c>
      <c r="G80" s="1">
        <f t="shared" si="17"/>
        <v>0.22140342258249407</v>
      </c>
    </row>
    <row r="81" spans="1:7" x14ac:dyDescent="0.25">
      <c r="A81" s="4" t="s">
        <v>20</v>
      </c>
      <c r="B81" s="3">
        <v>1008</v>
      </c>
      <c r="C81" s="3">
        <v>1085</v>
      </c>
      <c r="D81" s="3">
        <v>1135</v>
      </c>
      <c r="E81" s="3">
        <v>965</v>
      </c>
      <c r="F81" s="3">
        <f t="shared" si="16"/>
        <v>4193</v>
      </c>
      <c r="G81" s="1">
        <f t="shared" si="17"/>
        <v>0.17166134446900844</v>
      </c>
    </row>
    <row r="82" spans="1:7" x14ac:dyDescent="0.25">
      <c r="A82" s="4" t="s">
        <v>21</v>
      </c>
      <c r="B82" s="3">
        <v>1315</v>
      </c>
      <c r="C82" s="3">
        <v>1429</v>
      </c>
      <c r="D82" s="3">
        <v>1565</v>
      </c>
      <c r="E82" s="3">
        <v>1352</v>
      </c>
      <c r="F82" s="3">
        <f t="shared" si="16"/>
        <v>5661</v>
      </c>
      <c r="G82" s="1">
        <f t="shared" si="17"/>
        <v>0.23176123802505527</v>
      </c>
    </row>
    <row r="83" spans="1:7" x14ac:dyDescent="0.25">
      <c r="A83" s="4" t="s">
        <v>28</v>
      </c>
      <c r="B83" s="3">
        <v>55</v>
      </c>
      <c r="C83" s="3">
        <v>60</v>
      </c>
      <c r="D83" s="3">
        <v>68</v>
      </c>
      <c r="E83" s="3">
        <v>71</v>
      </c>
      <c r="F83" s="3">
        <f t="shared" si="16"/>
        <v>254</v>
      </c>
      <c r="G83" s="1">
        <f t="shared" si="17"/>
        <v>1.0398755424547613E-2</v>
      </c>
    </row>
    <row r="84" spans="1:7" x14ac:dyDescent="0.25">
      <c r="A84" s="6" t="s">
        <v>4</v>
      </c>
      <c r="B84" s="7">
        <f>SUM(B77:B83)</f>
        <v>5377</v>
      </c>
      <c r="C84" s="7">
        <f>SUM(C77:C83)</f>
        <v>6161</v>
      </c>
      <c r="D84" s="7">
        <f>SUM(D77:D83)</f>
        <v>7080</v>
      </c>
      <c r="E84" s="7">
        <f>SUM(E77:E83)</f>
        <v>5808</v>
      </c>
      <c r="F84" s="7">
        <f>SUM(F77:F83)</f>
        <v>24426</v>
      </c>
      <c r="G84" s="8">
        <f>SUBTOTAL(109,G77:G83)</f>
        <v>1.0000000000000002</v>
      </c>
    </row>
    <row r="85" spans="1:7" ht="12" customHeight="1" thickBot="1" x14ac:dyDescent="0.3">
      <c r="A85" s="30"/>
      <c r="B85" s="30"/>
      <c r="C85" s="30"/>
      <c r="D85" s="30"/>
      <c r="E85" s="30"/>
      <c r="F85" s="30"/>
      <c r="G85" s="30"/>
    </row>
    <row r="86" spans="1:7" ht="53.25" customHeight="1" thickBot="1" x14ac:dyDescent="0.3">
      <c r="A86" s="27" t="s">
        <v>66</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2019-02-27T15:50:45Z</dcterms:modified>
</cp:coreProperties>
</file>