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3-2ndQtr\"/>
    </mc:Choice>
  </mc:AlternateContent>
  <bookViews>
    <workbookView xWindow="360" yWindow="80" windowWidth="18200" windowHeight="6390"/>
  </bookViews>
  <sheets>
    <sheet name="Arrests" sheetId="1" r:id="rId1"/>
  </sheets>
  <calcPr calcId="162913"/>
</workbook>
</file>

<file path=xl/calcChain.xml><?xml version="1.0" encoding="utf-8"?>
<calcChain xmlns="http://schemas.openxmlformats.org/spreadsheetml/2006/main">
  <c r="C54" i="1" l="1"/>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<sst xmlns="http://schemas.openxmlformats.org/spreadsheetml/2006/main" count="80" uniqueCount="59">
  <si>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</si>
  <si>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</si>
  <si>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</si>
  <si>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</si>
  <si>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</si>
  <si>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</si>
  <si>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</si>
  <si>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</si>
  <si>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</si>
  <si>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</si>
  <si>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</si>
  <si>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</si>
  <si>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</si>
  <si>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</si>
  <si>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</si>
  <si>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</si>
  <si>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</si>
  <si>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</si>
  <si>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</si>
  <si>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</si>
  <si>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</si>
  <si>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</si>
  <si>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</si>
  <si>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</si>
  <si>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</si>
  <si>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</si>
  <si>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</si>
  <si>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</si>
  <si>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</si>
  <si>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</si>
  <si>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</si>
  <si>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</si>
  <si>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</si>
  <si>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</si>
  <si>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</si>
  <si>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</si>
  <si>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</si>
  <si>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</si>
  <si>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</si>
  <si>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</si>
  <si>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</si>
  <si>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</si>
  <si>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</si>
  <si>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</si>
  <si>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</si>
  <si>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</si>
  <si>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</si>
  <si>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</si>
  <si>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</si>
  <si>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</si>
  <si>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</si>
  <si>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</si>
  <si>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</si>
  <si>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</si>
  <si>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</si>
  <si>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</si>
  <si>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</si>
  <si>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</si>
  <si>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8/4/2023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</si>
</sst>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3" fillId="2" borderId="7"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view="pageBreakPreview" topLeftCell="A25" zoomScaleNormal="100" zoomScaleSheetLayoutView="100" workbookViewId="0">
      <selection activeCell="A42" sqref="A42:XFD42"/>
    </sheetView>
  </sheetViews>
  <sheetFormatPr defaultRowHeight="14.5" x14ac:dyDescent="0.35"/>
  <cols>
    <col min="1" max="1" width="35.26953125" bestFit="1" customWidth="1"/>
    <col min="2" max="6" width="9.1796875" style="1"/>
  </cols>
  <sheetData>
    <row r="1" spans="1:7" ht="15" customHeight="1" thickBot="1" x14ac:dyDescent="0.4">
      <c r="A1" s="22" t="s">
        <v>56</v>
      </c>
      <c r="B1" s="22"/>
      <c r="C1" s="22"/>
      <c r="D1" s="22"/>
      <c r="E1" s="22"/>
      <c r="F1" s="22"/>
      <c r="G1" s="22"/>
    </row>
    <row r="2" spans="1:7" ht="15" thickTop="1" x14ac:dyDescent="0.35">
      <c r="A2" s="3" t="s">
        <v>33</v>
      </c>
      <c r="B2" s="4" t="s">
        <v>1</v>
      </c>
      <c r="C2" s="4" t="s">
        <v>2</v>
      </c>
      <c r="D2" s="4" t="s">
        <v>3</v>
      </c>
      <c r="E2" s="4" t="s">
        <v>4</v>
      </c>
      <c r="F2" s="4" t="s">
        <v>5</v>
      </c>
      <c r="G2" s="5" t="s">
        <v>18</v>
      </c>
    </row>
    <row r="3" spans="1:7" x14ac:dyDescent="0.35">
      <c r="A3" s="13" t="s">
        <v>34</v>
      </c>
      <c r="B3" s="14">
        <v>3</v>
      </c>
      <c r="C3" s="14">
        <v>3</v>
      </c>
      <c r="D3" s="14"/>
      <c r="E3" s="14"/>
      <c r="F3" s="14">
        <f t="shared" ref="F3:F26" si="0">SUM(B3:E3)</f>
        <v>6</v>
      </c>
      <c r="G3" s="2">
        <f t="shared" ref="G3:G26" si="1">F3/F$39</f>
        <v>7.9187013329813909E-4</v>
      </c>
    </row>
    <row r="4" spans="1:7" x14ac:dyDescent="0.35">
      <c r="A4" s="13" t="s">
        <v>7</v>
      </c>
      <c r="B4" s="14">
        <v>0</v>
      </c>
      <c r="C4" s="14">
        <v>1</v>
      </c>
      <c r="D4" s="14"/>
      <c r="E4" s="14"/>
      <c r="F4" s="14">
        <f t="shared" si="0"/>
        <v>1</v>
      </c>
      <c r="G4" s="2">
        <f t="shared" si="1"/>
        <v>1.3197835554968986E-4</v>
      </c>
    </row>
    <row r="5" spans="1:7" x14ac:dyDescent="0.35">
      <c r="A5" s="13" t="s">
        <v>35</v>
      </c>
      <c r="B5" s="16">
        <v>391</v>
      </c>
      <c r="C5" s="16">
        <v>418</v>
      </c>
      <c r="D5" s="16"/>
      <c r="E5" s="16"/>
      <c r="F5" s="16">
        <f t="shared" si="0"/>
        <v>809</v>
      </c>
      <c r="G5" s="2">
        <f t="shared" si="1"/>
        <v>0.1067704896396991</v>
      </c>
    </row>
    <row r="6" spans="1:7" x14ac:dyDescent="0.35">
      <c r="A6" s="13" t="s">
        <v>8</v>
      </c>
      <c r="B6" s="16">
        <v>0</v>
      </c>
      <c r="C6" s="16">
        <v>0</v>
      </c>
      <c r="D6" s="16"/>
      <c r="E6" s="16"/>
      <c r="F6" s="16">
        <f t="shared" si="0"/>
        <v>0</v>
      </c>
      <c r="G6" s="2">
        <f t="shared" si="1"/>
        <v>0</v>
      </c>
    </row>
    <row r="7" spans="1:7" x14ac:dyDescent="0.35">
      <c r="A7" s="13" t="s">
        <v>9</v>
      </c>
      <c r="B7" s="16">
        <v>54</v>
      </c>
      <c r="C7" s="16">
        <v>32</v>
      </c>
      <c r="D7" s="16"/>
      <c r="E7" s="16"/>
      <c r="F7" s="16">
        <f t="shared" si="0"/>
        <v>86</v>
      </c>
      <c r="G7" s="2">
        <f t="shared" si="1"/>
        <v>1.1350138577273327E-2</v>
      </c>
    </row>
    <row r="8" spans="1:7" x14ac:dyDescent="0.35">
      <c r="A8" s="13" t="s">
        <v>17</v>
      </c>
      <c r="B8" s="16">
        <v>4</v>
      </c>
      <c r="C8" s="16">
        <v>5</v>
      </c>
      <c r="D8" s="16"/>
      <c r="E8" s="16"/>
      <c r="F8" s="16">
        <f t="shared" si="0"/>
        <v>9</v>
      </c>
      <c r="G8" s="2">
        <f t="shared" si="1"/>
        <v>1.1878051999472086E-3</v>
      </c>
    </row>
    <row r="9" spans="1:7" x14ac:dyDescent="0.35">
      <c r="A9" s="13" t="s">
        <v>10</v>
      </c>
      <c r="B9" s="16">
        <v>104</v>
      </c>
      <c r="C9" s="16">
        <v>136</v>
      </c>
      <c r="D9" s="16"/>
      <c r="E9" s="16"/>
      <c r="F9" s="16">
        <f t="shared" si="0"/>
        <v>240</v>
      </c>
      <c r="G9" s="2">
        <f t="shared" si="1"/>
        <v>3.1674805331925564E-2</v>
      </c>
    </row>
    <row r="10" spans="1:7" x14ac:dyDescent="0.35">
      <c r="A10" s="13" t="s">
        <v>36</v>
      </c>
      <c r="B10" s="16">
        <v>192</v>
      </c>
      <c r="C10" s="16">
        <v>216</v>
      </c>
      <c r="D10" s="16"/>
      <c r="E10" s="16"/>
      <c r="F10" s="16">
        <f t="shared" si="0"/>
        <v>408</v>
      </c>
      <c r="G10" s="2">
        <f t="shared" si="1"/>
        <v>5.3847169064273462E-2</v>
      </c>
    </row>
    <row r="11" spans="1:7" x14ac:dyDescent="0.35">
      <c r="A11" s="13" t="s">
        <v>11</v>
      </c>
      <c r="B11" s="16">
        <v>5</v>
      </c>
      <c r="C11" s="16">
        <v>4</v>
      </c>
      <c r="D11" s="16"/>
      <c r="E11" s="16"/>
      <c r="F11" s="16">
        <f t="shared" si="0"/>
        <v>9</v>
      </c>
      <c r="G11" s="2">
        <f t="shared" si="1"/>
        <v>1.1878051999472086E-3</v>
      </c>
    </row>
    <row r="12" spans="1:7" x14ac:dyDescent="0.35">
      <c r="A12" s="13" t="s">
        <v>12</v>
      </c>
      <c r="B12" s="16">
        <v>2</v>
      </c>
      <c r="C12" s="16">
        <v>0</v>
      </c>
      <c r="D12" s="16"/>
      <c r="E12" s="16"/>
      <c r="F12" s="16">
        <f t="shared" si="0"/>
        <v>2</v>
      </c>
      <c r="G12" s="2">
        <f t="shared" si="1"/>
        <v>2.6395671109937972E-4</v>
      </c>
    </row>
    <row r="13" spans="1:7" x14ac:dyDescent="0.35">
      <c r="A13" s="13" t="s">
        <v>37</v>
      </c>
      <c r="B13" s="16">
        <v>37</v>
      </c>
      <c r="C13" s="16">
        <v>26</v>
      </c>
      <c r="D13" s="16"/>
      <c r="E13" s="16"/>
      <c r="F13" s="16">
        <f t="shared" si="0"/>
        <v>63</v>
      </c>
      <c r="G13" s="2">
        <f t="shared" si="1"/>
        <v>8.3146363996304609E-3</v>
      </c>
    </row>
    <row r="14" spans="1:7" x14ac:dyDescent="0.35">
      <c r="A14" s="13" t="s">
        <v>38</v>
      </c>
      <c r="B14" s="16">
        <v>0</v>
      </c>
      <c r="C14" s="16">
        <v>0</v>
      </c>
      <c r="D14" s="16"/>
      <c r="E14" s="16"/>
      <c r="F14" s="16">
        <f t="shared" si="0"/>
        <v>0</v>
      </c>
      <c r="G14" s="2">
        <f t="shared" si="1"/>
        <v>0</v>
      </c>
    </row>
    <row r="15" spans="1:7" x14ac:dyDescent="0.35">
      <c r="A15" s="13" t="s">
        <v>39</v>
      </c>
      <c r="B15" s="16">
        <v>3</v>
      </c>
      <c r="C15" s="16">
        <v>3</v>
      </c>
      <c r="D15" s="16"/>
      <c r="E15" s="16"/>
      <c r="F15" s="16">
        <f t="shared" si="0"/>
        <v>6</v>
      </c>
      <c r="G15" s="2">
        <f t="shared" si="1"/>
        <v>7.9187013329813909E-4</v>
      </c>
    </row>
    <row r="16" spans="1:7" x14ac:dyDescent="0.35">
      <c r="A16" s="13" t="s">
        <v>54</v>
      </c>
      <c r="B16" s="16">
        <v>0</v>
      </c>
      <c r="C16" s="16">
        <v>0</v>
      </c>
      <c r="D16" s="16"/>
      <c r="E16" s="16"/>
      <c r="F16" s="16">
        <f t="shared" si="0"/>
        <v>0</v>
      </c>
      <c r="G16" s="2">
        <f t="shared" si="1"/>
        <v>0</v>
      </c>
    </row>
    <row r="17" spans="1:8" x14ac:dyDescent="0.35">
      <c r="A17" s="13" t="s">
        <v>29</v>
      </c>
      <c r="B17" s="16">
        <v>28</v>
      </c>
      <c r="C17" s="16">
        <v>27</v>
      </c>
      <c r="D17" s="16"/>
      <c r="E17" s="16"/>
      <c r="F17" s="16">
        <f t="shared" si="0"/>
        <v>55</v>
      </c>
      <c r="G17" s="2">
        <f t="shared" si="1"/>
        <v>7.2588095552329418E-3</v>
      </c>
    </row>
    <row r="18" spans="1:8" x14ac:dyDescent="0.35">
      <c r="A18" s="13" t="s">
        <v>40</v>
      </c>
      <c r="B18" s="16">
        <v>186</v>
      </c>
      <c r="C18" s="16">
        <v>231</v>
      </c>
      <c r="D18" s="16"/>
      <c r="E18" s="16"/>
      <c r="F18" s="16">
        <f t="shared" si="0"/>
        <v>417</v>
      </c>
      <c r="G18" s="2">
        <f t="shared" si="1"/>
        <v>5.5034974264220667E-2</v>
      </c>
    </row>
    <row r="19" spans="1:8" x14ac:dyDescent="0.35">
      <c r="A19" s="13" t="s">
        <v>13</v>
      </c>
      <c r="B19" s="16">
        <v>46</v>
      </c>
      <c r="C19" s="16">
        <v>50</v>
      </c>
      <c r="D19" s="16"/>
      <c r="E19" s="16"/>
      <c r="F19" s="16">
        <f t="shared" si="0"/>
        <v>96</v>
      </c>
      <c r="G19" s="2">
        <f t="shared" si="1"/>
        <v>1.2669922132770225E-2</v>
      </c>
    </row>
    <row r="20" spans="1:8" x14ac:dyDescent="0.35">
      <c r="A20" s="13" t="s">
        <v>41</v>
      </c>
      <c r="B20" s="16">
        <v>5</v>
      </c>
      <c r="C20" s="16">
        <v>7</v>
      </c>
      <c r="D20" s="16"/>
      <c r="E20" s="16"/>
      <c r="F20" s="16">
        <f t="shared" si="0"/>
        <v>12</v>
      </c>
      <c r="G20" s="2">
        <f t="shared" si="1"/>
        <v>1.5837402665962782E-3</v>
      </c>
    </row>
    <row r="21" spans="1:8" x14ac:dyDescent="0.35">
      <c r="A21" s="13" t="s">
        <v>42</v>
      </c>
      <c r="B21" s="16">
        <v>0</v>
      </c>
      <c r="C21" s="16">
        <v>0</v>
      </c>
      <c r="D21" s="16"/>
      <c r="E21" s="16"/>
      <c r="F21" s="16">
        <f t="shared" si="0"/>
        <v>0</v>
      </c>
      <c r="G21" s="2">
        <f t="shared" si="1"/>
        <v>0</v>
      </c>
    </row>
    <row r="22" spans="1:8" x14ac:dyDescent="0.35">
      <c r="A22" s="13" t="s">
        <v>14</v>
      </c>
      <c r="B22" s="16">
        <v>20</v>
      </c>
      <c r="C22" s="16">
        <v>20</v>
      </c>
      <c r="D22" s="16"/>
      <c r="E22" s="16"/>
      <c r="F22" s="16">
        <f t="shared" si="0"/>
        <v>40</v>
      </c>
      <c r="G22" s="2">
        <f t="shared" si="1"/>
        <v>5.2791342219875937E-3</v>
      </c>
    </row>
    <row r="23" spans="1:8" x14ac:dyDescent="0.35">
      <c r="A23" s="13" t="s">
        <v>15</v>
      </c>
      <c r="B23" s="16">
        <v>27</v>
      </c>
      <c r="C23" s="16">
        <v>22</v>
      </c>
      <c r="D23" s="16"/>
      <c r="E23" s="16"/>
      <c r="F23" s="16">
        <f t="shared" si="0"/>
        <v>49</v>
      </c>
      <c r="G23" s="2">
        <f t="shared" si="1"/>
        <v>6.4669394219348027E-3</v>
      </c>
    </row>
    <row r="24" spans="1:8" x14ac:dyDescent="0.35">
      <c r="A24" s="13" t="s">
        <v>16</v>
      </c>
      <c r="B24" s="16">
        <v>2</v>
      </c>
      <c r="C24" s="16">
        <v>0</v>
      </c>
      <c r="D24" s="16"/>
      <c r="E24" s="16"/>
      <c r="F24" s="16">
        <f t="shared" si="0"/>
        <v>2</v>
      </c>
      <c r="G24" s="2">
        <f t="shared" si="1"/>
        <v>2.6395671109937972E-4</v>
      </c>
    </row>
    <row r="25" spans="1:8" x14ac:dyDescent="0.35">
      <c r="A25" s="13" t="s">
        <v>43</v>
      </c>
      <c r="B25" s="16">
        <v>3</v>
      </c>
      <c r="C25" s="16">
        <v>16</v>
      </c>
      <c r="D25" s="16"/>
      <c r="E25" s="16"/>
      <c r="F25" s="16">
        <f t="shared" si="0"/>
        <v>19</v>
      </c>
      <c r="G25" s="2">
        <f t="shared" si="1"/>
        <v>2.5075887554441073E-3</v>
      </c>
    </row>
    <row r="26" spans="1:8" x14ac:dyDescent="0.35">
      <c r="A26" s="13" t="s">
        <v>55</v>
      </c>
      <c r="B26" s="16">
        <v>61</v>
      </c>
      <c r="C26" s="16">
        <v>71</v>
      </c>
      <c r="D26" s="16"/>
      <c r="E26" s="16"/>
      <c r="F26" s="16">
        <f t="shared" si="0"/>
        <v>132</v>
      </c>
      <c r="G26" s="2">
        <f t="shared" si="1"/>
        <v>1.7421142932559062E-2</v>
      </c>
    </row>
    <row r="27" spans="1:8" x14ac:dyDescent="0.35">
      <c r="A27" s="18" t="s">
        <v>44</v>
      </c>
      <c r="B27" s="19" t="s">
        <v>1</v>
      </c>
      <c r="C27" s="19" t="s">
        <v>2</v>
      </c>
      <c r="D27" s="19" t="s">
        <v>3</v>
      </c>
      <c r="E27" s="19" t="s">
        <v>4</v>
      </c>
      <c r="F27" s="19" t="s">
        <v>5</v>
      </c>
      <c r="G27" s="19" t="s">
        <v>18</v>
      </c>
      <c r="H27" s="6"/>
    </row>
    <row r="28" spans="1:8" x14ac:dyDescent="0.35">
      <c r="A28" s="13" t="s">
        <v>45</v>
      </c>
      <c r="B28" s="16">
        <v>0</v>
      </c>
      <c r="C28" s="16">
        <v>0</v>
      </c>
      <c r="D28" s="16"/>
      <c r="E28" s="16"/>
      <c r="F28" s="16">
        <f t="shared" ref="F28:F39" si="2">SUM(B28:E28)</f>
        <v>0</v>
      </c>
      <c r="G28" s="2">
        <f t="shared" ref="G28:G38" si="3">F28/F$39</f>
        <v>0</v>
      </c>
    </row>
    <row r="29" spans="1:8" x14ac:dyDescent="0.35">
      <c r="A29" s="13" t="s">
        <v>46</v>
      </c>
      <c r="B29" s="16">
        <v>5</v>
      </c>
      <c r="C29" s="16">
        <v>0</v>
      </c>
      <c r="D29" s="16"/>
      <c r="E29" s="16"/>
      <c r="F29" s="16">
        <f t="shared" si="2"/>
        <v>5</v>
      </c>
      <c r="G29" s="2">
        <f t="shared" si="3"/>
        <v>6.5989177774844921E-4</v>
      </c>
    </row>
    <row r="30" spans="1:8" x14ac:dyDescent="0.35">
      <c r="A30" s="13" t="s">
        <v>31</v>
      </c>
      <c r="B30" s="16">
        <v>643</v>
      </c>
      <c r="C30" s="16">
        <v>744</v>
      </c>
      <c r="D30" s="16"/>
      <c r="E30" s="16"/>
      <c r="F30" s="16">
        <f t="shared" si="2"/>
        <v>1387</v>
      </c>
      <c r="G30" s="2">
        <f t="shared" si="3"/>
        <v>0.18305397914741983</v>
      </c>
    </row>
    <row r="31" spans="1:8" x14ac:dyDescent="0.35">
      <c r="A31" s="13" t="s">
        <v>47</v>
      </c>
      <c r="B31" s="16">
        <v>145</v>
      </c>
      <c r="C31" s="16">
        <v>145</v>
      </c>
      <c r="D31" s="16"/>
      <c r="E31" s="16"/>
      <c r="F31" s="16">
        <f t="shared" si="2"/>
        <v>290</v>
      </c>
      <c r="G31" s="2">
        <f t="shared" si="3"/>
        <v>3.827372310941006E-2</v>
      </c>
    </row>
    <row r="32" spans="1:8" x14ac:dyDescent="0.35">
      <c r="A32" s="13" t="s">
        <v>48</v>
      </c>
      <c r="B32" s="16">
        <v>0</v>
      </c>
      <c r="C32" s="16">
        <v>0</v>
      </c>
      <c r="D32" s="16"/>
      <c r="E32" s="16"/>
      <c r="F32" s="16">
        <f t="shared" si="2"/>
        <v>0</v>
      </c>
      <c r="G32" s="2">
        <f t="shared" si="3"/>
        <v>0</v>
      </c>
    </row>
    <row r="33" spans="1:7" x14ac:dyDescent="0.35">
      <c r="A33" s="13" t="s">
        <v>49</v>
      </c>
      <c r="B33" s="16">
        <v>22</v>
      </c>
      <c r="C33" s="16">
        <v>36</v>
      </c>
      <c r="D33" s="16"/>
      <c r="E33" s="16"/>
      <c r="F33" s="16">
        <f t="shared" si="2"/>
        <v>58</v>
      </c>
      <c r="G33" s="2">
        <f t="shared" si="3"/>
        <v>7.6547446218820109E-3</v>
      </c>
    </row>
    <row r="34" spans="1:7" x14ac:dyDescent="0.35">
      <c r="A34" s="13" t="s">
        <v>50</v>
      </c>
      <c r="B34" s="16">
        <v>34</v>
      </c>
      <c r="C34" s="16">
        <v>226</v>
      </c>
      <c r="D34" s="16"/>
      <c r="E34" s="16"/>
      <c r="F34" s="16">
        <f t="shared" si="2"/>
        <v>260</v>
      </c>
      <c r="G34" s="2">
        <f t="shared" si="3"/>
        <v>3.4314372442919364E-2</v>
      </c>
    </row>
    <row r="35" spans="1:7" x14ac:dyDescent="0.35">
      <c r="A35" s="13" t="s">
        <v>51</v>
      </c>
      <c r="B35" s="16">
        <v>0</v>
      </c>
      <c r="C35" s="16">
        <v>1</v>
      </c>
      <c r="D35" s="16"/>
      <c r="E35" s="16"/>
      <c r="F35" s="16">
        <f t="shared" si="2"/>
        <v>1</v>
      </c>
      <c r="G35" s="2">
        <f t="shared" si="3"/>
        <v>1.3197835554968986E-4</v>
      </c>
    </row>
    <row r="36" spans="1:7" x14ac:dyDescent="0.35">
      <c r="A36" s="13" t="s">
        <v>52</v>
      </c>
      <c r="B36" s="16">
        <v>0</v>
      </c>
      <c r="C36" s="16">
        <v>0</v>
      </c>
      <c r="D36" s="16"/>
      <c r="E36" s="16"/>
      <c r="F36" s="16">
        <f t="shared" si="2"/>
        <v>0</v>
      </c>
      <c r="G36" s="2">
        <f t="shared" si="3"/>
        <v>0</v>
      </c>
    </row>
    <row r="37" spans="1:7" x14ac:dyDescent="0.35">
      <c r="A37" s="13" t="s">
        <v>53</v>
      </c>
      <c r="B37" s="16">
        <v>208</v>
      </c>
      <c r="C37" s="16">
        <v>271</v>
      </c>
      <c r="D37" s="16"/>
      <c r="E37" s="16"/>
      <c r="F37" s="16">
        <f t="shared" si="2"/>
        <v>479</v>
      </c>
      <c r="G37" s="2">
        <f t="shared" si="3"/>
        <v>6.3217632308301436E-2</v>
      </c>
    </row>
    <row r="38" spans="1:7" x14ac:dyDescent="0.35">
      <c r="A38" s="13" t="s">
        <v>32</v>
      </c>
      <c r="B38" s="16">
        <v>1255</v>
      </c>
      <c r="C38" s="16">
        <v>1381</v>
      </c>
      <c r="D38" s="16"/>
      <c r="E38" s="16"/>
      <c r="F38" s="16">
        <f t="shared" si="2"/>
        <v>2636</v>
      </c>
      <c r="G38" s="2">
        <f t="shared" si="3"/>
        <v>0.34789494522898246</v>
      </c>
    </row>
    <row r="39" spans="1:7" x14ac:dyDescent="0.35">
      <c r="A39" s="7" t="s">
        <v>5</v>
      </c>
      <c r="B39" s="8">
        <f>SUM(B3:B26,B28:B38)</f>
        <v>3485</v>
      </c>
      <c r="C39" s="8">
        <f>SUM(C3:C26,C28:C38)</f>
        <v>4092</v>
      </c>
      <c r="D39" s="8">
        <f>SUM(D3:D26,D28:D38)</f>
        <v>0</v>
      </c>
      <c r="E39" s="8">
        <f>SUM(E3:E26,E28:E38)</f>
        <v>0</v>
      </c>
      <c r="F39" s="8">
        <f t="shared" si="2"/>
        <v>7577</v>
      </c>
      <c r="G39" s="9">
        <f>SUBTOTAL(109,G3:G26,G28:G38)</f>
        <v>1</v>
      </c>
    </row>
    <row r="40" spans="1:7" x14ac:dyDescent="0.35">
      <c r="A40" s="27" t="s">
        <v>26</v>
      </c>
      <c r="B40" s="28"/>
      <c r="C40" s="28"/>
      <c r="D40" s="28"/>
      <c r="E40" s="28"/>
      <c r="F40" s="28"/>
      <c r="G40" s="28"/>
    </row>
    <row r="41" spans="1:7" ht="44.25" customHeight="1" x14ac:dyDescent="0.35">
      <c r="A41" s="31" t="s">
        <v>30</v>
      </c>
      <c r="B41" s="32"/>
      <c r="C41" s="32"/>
      <c r="D41" s="32"/>
      <c r="E41" s="32"/>
      <c r="F41" s="32"/>
      <c r="G41" s="33"/>
    </row>
    <row r="42" spans="1:7" x14ac:dyDescent="0.35">
      <c r="A42" s="29"/>
      <c r="B42" s="30"/>
      <c r="C42" s="30"/>
      <c r="D42" s="30"/>
      <c r="E42" s="30"/>
      <c r="F42" s="30"/>
      <c r="G42" s="30"/>
    </row>
    <row r="43" spans="1:7" x14ac:dyDescent="0.35">
      <c r="A43" s="3" t="s">
        <v>0</v>
      </c>
      <c r="B43" s="4" t="s">
        <v>1</v>
      </c>
      <c r="C43" s="4" t="s">
        <v>2</v>
      </c>
      <c r="D43" s="4" t="s">
        <v>3</v>
      </c>
      <c r="E43" s="4" t="s">
        <v>4</v>
      </c>
      <c r="F43" s="4" t="s">
        <v>5</v>
      </c>
      <c r="G43" s="5" t="s">
        <v>18</v>
      </c>
    </row>
    <row r="44" spans="1:7" x14ac:dyDescent="0.35">
      <c r="A44" t="s">
        <v>19</v>
      </c>
      <c r="B44" s="15">
        <v>1525</v>
      </c>
      <c r="C44" s="15">
        <v>1720</v>
      </c>
      <c r="D44" s="15"/>
      <c r="F44" s="1">
        <f>SUM(B44:E44)</f>
        <v>3245</v>
      </c>
      <c r="G44" s="2">
        <f>F44/$F$47</f>
        <v>0.72175266903914592</v>
      </c>
    </row>
    <row r="45" spans="1:7" x14ac:dyDescent="0.35">
      <c r="A45" t="s">
        <v>20</v>
      </c>
      <c r="B45" s="15">
        <v>507</v>
      </c>
      <c r="C45" s="15">
        <v>744</v>
      </c>
      <c r="D45" s="15"/>
      <c r="F45" s="1">
        <f t="shared" ref="F45:F46" si="4">SUM(B45:E45)</f>
        <v>1251</v>
      </c>
      <c r="G45" s="2">
        <f>F45/$F$47</f>
        <v>0.27824733096085408</v>
      </c>
    </row>
    <row r="46" spans="1:7" x14ac:dyDescent="0.35">
      <c r="A46" t="s">
        <v>21</v>
      </c>
      <c r="B46" s="15">
        <v>0</v>
      </c>
      <c r="C46" s="15">
        <v>0</v>
      </c>
      <c r="D46" s="15"/>
      <c r="F46" s="1">
        <f t="shared" si="4"/>
        <v>0</v>
      </c>
      <c r="G46" s="2">
        <f>F46/$F$47</f>
        <v>0</v>
      </c>
    </row>
    <row r="47" spans="1:7" x14ac:dyDescent="0.35">
      <c r="A47" s="7" t="s">
        <v>5</v>
      </c>
      <c r="B47" s="8">
        <f>SUM(B44:B46)</f>
        <v>2032</v>
      </c>
      <c r="C47" s="8">
        <f t="shared" ref="C47:F47" si="5">SUM(C44:C46)</f>
        <v>2464</v>
      </c>
      <c r="D47" s="8">
        <f t="shared" si="5"/>
        <v>0</v>
      </c>
      <c r="E47" s="8">
        <f t="shared" si="5"/>
        <v>0</v>
      </c>
      <c r="F47" s="8">
        <f t="shared" si="5"/>
        <v>4496</v>
      </c>
      <c r="G47" s="9">
        <f>SUBTOTAL(109,G44:G46)</f>
        <v>1</v>
      </c>
    </row>
    <row r="48" spans="1:7" x14ac:dyDescent="0.35">
      <c r="A48" s="23"/>
      <c r="B48" s="23"/>
      <c r="C48" s="23"/>
      <c r="D48" s="23"/>
      <c r="E48" s="23"/>
      <c r="F48" s="23"/>
      <c r="G48" s="23"/>
    </row>
    <row r="49" spans="1:7" x14ac:dyDescent="0.35">
      <c r="A49" s="3" t="s">
        <v>6</v>
      </c>
      <c r="B49" s="4" t="s">
        <v>1</v>
      </c>
      <c r="C49" s="4" t="s">
        <v>2</v>
      </c>
      <c r="D49" s="4" t="s">
        <v>3</v>
      </c>
      <c r="E49" s="4" t="s">
        <v>4</v>
      </c>
      <c r="F49" s="4" t="s">
        <v>5</v>
      </c>
      <c r="G49" s="5" t="s">
        <v>18</v>
      </c>
    </row>
    <row r="50" spans="1:7" x14ac:dyDescent="0.35">
      <c r="A50" s="13" t="s">
        <v>22</v>
      </c>
      <c r="B50" s="15">
        <v>31</v>
      </c>
      <c r="C50" s="15">
        <v>35</v>
      </c>
      <c r="D50" s="15"/>
      <c r="E50" s="15"/>
      <c r="F50" s="15">
        <f>SUM(B50:E50)</f>
        <v>66</v>
      </c>
      <c r="G50" s="2">
        <f>F50/$F$55</f>
        <v>1.4679715302491103E-2</v>
      </c>
    </row>
    <row r="51" spans="1:7" x14ac:dyDescent="0.35">
      <c r="A51" s="13" t="s">
        <v>23</v>
      </c>
      <c r="B51" s="15">
        <v>990</v>
      </c>
      <c r="C51" s="15">
        <v>1006</v>
      </c>
      <c r="D51" s="15"/>
      <c r="E51" s="15"/>
      <c r="F51" s="15">
        <f t="shared" ref="F51" si="6">SUM(B51:E51)</f>
        <v>1996</v>
      </c>
      <c r="G51" s="2">
        <f>F51/$F$55</f>
        <v>0.44395017793594305</v>
      </c>
    </row>
    <row r="52" spans="1:7" x14ac:dyDescent="0.35">
      <c r="A52" s="13" t="s">
        <v>24</v>
      </c>
      <c r="B52" s="15">
        <v>11</v>
      </c>
      <c r="C52" s="15">
        <v>8</v>
      </c>
      <c r="D52" s="15"/>
      <c r="E52" s="15"/>
      <c r="F52" s="15">
        <f t="shared" ref="F52:F54" si="7">SUM(B52:E52)</f>
        <v>19</v>
      </c>
      <c r="G52" s="2">
        <f>F52/$F$55</f>
        <v>4.225978647686833E-3</v>
      </c>
    </row>
    <row r="53" spans="1:7" x14ac:dyDescent="0.35">
      <c r="A53" s="13" t="s">
        <v>27</v>
      </c>
      <c r="B53" s="15">
        <v>66</v>
      </c>
      <c r="C53" s="15">
        <v>75</v>
      </c>
      <c r="D53" s="15"/>
      <c r="E53" s="15"/>
      <c r="F53" s="15">
        <f t="shared" si="7"/>
        <v>141</v>
      </c>
      <c r="G53" s="2">
        <f>F53/$F$55</f>
        <v>3.1361209964412814E-2</v>
      </c>
    </row>
    <row r="54" spans="1:7" x14ac:dyDescent="0.35">
      <c r="A54" s="13" t="s">
        <v>28</v>
      </c>
      <c r="B54" s="15">
        <v>934</v>
      </c>
      <c r="C54" s="15">
        <f>1326+14</f>
        <v>1340</v>
      </c>
      <c r="D54" s="15"/>
      <c r="E54" s="15"/>
      <c r="F54" s="15">
        <f t="shared" si="7"/>
        <v>2274</v>
      </c>
      <c r="G54" s="2">
        <f>F54/$F$55</f>
        <v>0.50578291814946619</v>
      </c>
    </row>
    <row r="55" spans="1:7" x14ac:dyDescent="0.35">
      <c r="A55" s="10" t="s">
        <v>5</v>
      </c>
      <c r="B55" s="11">
        <f>SUM(B50:B54)</f>
        <v>2032</v>
      </c>
      <c r="C55" s="11">
        <f>SUM(C50:C54)</f>
        <v>2464</v>
      </c>
      <c r="D55" s="11">
        <f>SUM(D50:D54)</f>
        <v>0</v>
      </c>
      <c r="E55" s="11">
        <f>SUM(E50:E54)</f>
        <v>0</v>
      </c>
      <c r="F55" s="11">
        <f>SUM(F50:F54)</f>
        <v>4496</v>
      </c>
      <c r="G55" s="12">
        <f>SUBTOTAL(109,G50:G54)</f>
        <v>1</v>
      </c>
    </row>
    <row r="56" spans="1:7" x14ac:dyDescent="0.35">
      <c r="A56" s="20" t="s">
        <v>25</v>
      </c>
      <c r="B56" s="21">
        <v>177</v>
      </c>
      <c r="C56" s="21">
        <v>197</v>
      </c>
      <c r="D56" s="21"/>
      <c r="E56" s="21"/>
      <c r="F56" s="21">
        <f>Table21312[[#This Row],[Q1]]+Table21312[[#This Row],[Q2]]+Table21312[[#This Row],[Q3]]+Table21312[[#This Row],[Q4]]</f>
        <v>374</v>
      </c>
      <c r="G56" s="17">
        <f>Table21312[[#This Row],[Total]]/F55</f>
        <v>8.3185053380782914E-2</v>
      </c>
    </row>
    <row r="57" spans="1:7" s="13" customFormat="1" ht="65.25" customHeight="1" x14ac:dyDescent="0.35">
      <c r="A57" s="35" t="s">
        <v>57</v>
      </c>
      <c r="B57" s="35"/>
      <c r="C57" s="35"/>
      <c r="D57" s="35"/>
      <c r="E57" s="35"/>
      <c r="F57" s="35"/>
      <c r="G57" s="35"/>
    </row>
    <row r="58" spans="1:7" s="13" customFormat="1" ht="15" thickBot="1" x14ac:dyDescent="0.4">
      <c r="A58" s="34"/>
      <c r="B58" s="34"/>
      <c r="C58" s="34"/>
      <c r="D58" s="34"/>
      <c r="E58" s="34"/>
      <c r="F58" s="34"/>
      <c r="G58" s="34"/>
    </row>
    <row r="59" spans="1:7" ht="51" customHeight="1" thickBot="1" x14ac:dyDescent="0.4">
      <c r="A59" s="24" t="s">
        <v>58</v>
      </c>
      <c r="B59" s="25"/>
      <c r="C59" s="25"/>
      <c r="D59" s="25"/>
      <c r="E59" s="25"/>
      <c r="F59" s="25"/>
      <c r="G59" s="26"/>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rowBreaks count="1" manualBreakCount="1">
    <brk id="42" max="16383" man="1"/>
  </rowBreaks>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2023-09-07T21:25:23Z</dcterms:modified>
</cp:coreProperties>
</file>