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8_{4DF74DD9-AC78-43CA-BCD6-C3CC74F6C4F3}" xr6:coauthVersionLast="47" xr6:coauthVersionMax="47" xr10:uidLastSave="{00000000-0000-0000-0000-000000000000}"/>
  <bookViews>
    <workbookView xWindow="-108" yWindow="-108" windowWidth="23256" windowHeight="12576" xr2:uid="{00000000-000D-0000-FFFF-FFFF00000000}"/>
  </bookViews>
  <sheets>
    <sheet name="Use of Force"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5" i="9" l="1"/>
  <c r="G117" i="9"/>
  <c r="G109" i="9"/>
  <c r="G101" i="9"/>
  <c r="F117" i="9" l="1"/>
  <c r="F109" i="9"/>
  <c r="F101" i="9"/>
  <c r="E125" i="9" l="1"/>
  <c r="D125" i="9"/>
  <c r="E117" i="9"/>
  <c r="D117" i="9"/>
  <c r="E109" i="9"/>
  <c r="D109" i="9"/>
  <c r="E101" i="9"/>
  <c r="D101" i="9"/>
  <c r="D44" i="9"/>
  <c r="H25" i="9" l="1"/>
  <c r="H24" i="9"/>
  <c r="H23" i="9"/>
  <c r="H22" i="9"/>
  <c r="H21" i="9"/>
  <c r="H20" i="9"/>
  <c r="H19" i="9"/>
  <c r="H18" i="9"/>
  <c r="H17" i="9"/>
  <c r="H16" i="9"/>
  <c r="E26" i="9" l="1"/>
  <c r="F26" i="9"/>
  <c r="G26" i="9"/>
  <c r="D26" i="9"/>
  <c r="H32" i="9" l="1"/>
  <c r="H33" i="9"/>
  <c r="H34" i="9"/>
  <c r="H35" i="9"/>
  <c r="H36" i="9"/>
  <c r="H37" i="9"/>
  <c r="H27" i="9" l="1"/>
  <c r="H100" i="9" l="1"/>
  <c r="H75" i="9"/>
  <c r="H76" i="9"/>
  <c r="H77" i="9"/>
  <c r="H78" i="9"/>
  <c r="H79" i="9"/>
  <c r="H80" i="9"/>
  <c r="H74" i="9"/>
  <c r="H116" i="9" l="1"/>
  <c r="H124" i="9"/>
  <c r="H140" i="9"/>
  <c r="H132" i="9"/>
  <c r="G141" i="9"/>
  <c r="D141" i="9"/>
  <c r="E141" i="9"/>
  <c r="F141" i="9"/>
  <c r="H108" i="9"/>
  <c r="D81" i="9"/>
  <c r="E81" i="9"/>
  <c r="F81" i="9"/>
  <c r="D38" i="9"/>
  <c r="E38" i="9"/>
  <c r="F38" i="9"/>
  <c r="H10" i="9"/>
  <c r="F88" i="9"/>
  <c r="G88" i="9"/>
  <c r="E88" i="9"/>
  <c r="H42" i="9" l="1"/>
  <c r="H41" i="9"/>
  <c r="H31" i="9"/>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H70" i="9"/>
  <c r="H69" i="9"/>
  <c r="H68" i="9"/>
  <c r="G65" i="9"/>
  <c r="F65" i="9"/>
  <c r="E65" i="9"/>
  <c r="D65" i="9"/>
  <c r="H64" i="9"/>
  <c r="H63" i="9"/>
  <c r="H62" i="9"/>
  <c r="H61" i="9"/>
  <c r="H60" i="9"/>
  <c r="H59" i="9"/>
  <c r="G51" i="9"/>
  <c r="F51" i="9"/>
  <c r="E51" i="9"/>
  <c r="D51" i="9"/>
  <c r="H50" i="9"/>
  <c r="H49" i="9"/>
  <c r="H26" i="9"/>
  <c r="I41" i="9" l="1"/>
  <c r="I43" i="9"/>
  <c r="I42" i="9"/>
  <c r="I44" i="9"/>
  <c r="F12" i="9"/>
  <c r="G12" i="9"/>
  <c r="D12" i="9"/>
  <c r="H141" i="9"/>
  <c r="H133" i="9"/>
  <c r="H125" i="9"/>
  <c r="H117" i="9"/>
  <c r="H109" i="9"/>
  <c r="I25" i="9"/>
  <c r="H101" i="9"/>
  <c r="H88" i="9"/>
  <c r="I86" i="9" s="1"/>
  <c r="H65" i="9"/>
  <c r="I63" i="9" s="1"/>
  <c r="H71" i="9"/>
  <c r="I70" i="9" s="1"/>
  <c r="H51" i="9"/>
  <c r="I49" i="9" s="1"/>
  <c r="H11" i="9" l="1"/>
  <c r="H12" i="9" s="1"/>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<sst xmlns="http://schemas.openxmlformats.org/spreadsheetml/2006/main" count="191" uniqueCount="66">
  <si>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</si>
  <si>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</si>
  <si>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</si>
  <si>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</si>
  <si>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</si>
  <si>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</si>
  <si>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</si>
  <si>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</si>
  <si>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</si>
  <si>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</si>
  <si>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</si>
  <si>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</si>
  <si>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</si>
  <si>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</si>
  <si>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</si>
  <si>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</si>
  <si>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</si>
  <si>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</si>
  <si>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</si>
  <si>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</si>
  <si>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</si>
  <si>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</si>
  <si>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</si>
  <si>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</si>
  <si>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</si>
  <si>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</si>
  <si>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</si>
  <si>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</si>
  <si>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</si>
  <si>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</si>
  <si>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</si>
  <si>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</si>
  <si>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</si>
  <si>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</si>
  <si>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</si>
  <si>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</si>
  <si>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</si>
  <si>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</si>
  <si>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For further information regarding the Madison Police Department’s Standard Operating Procedures on the use of force, follow the links below:</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</si>
  <si>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</si>
  <si>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</si>
  <si>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</si>
  <si>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</si>
  <si>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</si>
  <si>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</si>
  <si>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</si>
  <si>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</si>
  <si>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</si>
  <si>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</si>
  <si>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</si>
  <si>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</si>
  <si>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</si>
  <si>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</si>
  <si>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</si>
  <si>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</si>
  <si>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</si>
  <si>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</si>
  <si>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</si>
  <si>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Active Counter Measures (e.g. officer striking a subject with hand, forearm, foot or knee)</t>
  </si>
  <si>
    <t>Due to the dynamic nature of data, this information is a snapshot in time as of the creation of this report. The processing of additional records and corrections will be reflected in updates to existing and future sections of this report.   Data generated on: 4/19/2024</t>
  </si>
  <si>
    <t>3rd Detail (3pm-11pm)</t>
  </si>
  <si>
    <t>5th Detail (11pm-7am)</t>
  </si>
  <si>
    <t xml:space="preserve">For 2024, MPD is comprised of 71% male officers as compared to 29%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</si>
  <si>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2024, MPD employed 77% Caucasian officers and 23% minority officers. MPD officers who used force, broken down by quarter, were:
</t>
  </si>
  <si>
    <t xml:space="preserve">From January 1st through March 31st of 2024, Madison Police Officers responded to 34,188  calls for service.  In that time, there were 77 citizen contacts in which officers used recordable force* during their encounter.  This means that in the 1st quarter, MPD officers used recordable force 0.23% of the time when engaging with our citizens.  Each of these force incidents documented by officers was reviewed for compliance with MPD standard operating procedures.
</t>
  </si>
  <si>
    <t xml:space="preserve">Use of Force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</si>
</sst>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
      <b/>
      <sz val="11"/>
      <color theme="1"/>
      <name val="Calibri"/>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3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09">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5" fillId="0" borderId="0" xfId="0" applyFont="1" applyAlignment="1">
      <alignment horizontal="center" vertical="center" wrapText="1"/>
    </xf>
    <xf numFmtId="164" fontId="8" fillId="0" borderId="0" xfId="1" applyNumberFormat="1" applyFont="1" applyAlignment="1">
      <alignment horizontal="center" vertical="center"/>
    </xf>
    <xf numFmtId="0" fontId="9"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9" fillId="0" borderId="0" xfId="0" applyFont="1" applyAlignment="1">
      <alignment horizontal="left" vertical="center" wrapText="1"/>
    </xf>
    <xf numFmtId="10" fontId="9" fillId="0" borderId="0" xfId="1" applyNumberFormat="1" applyFont="1" applyFill="1" applyBorder="1" applyAlignment="1">
      <alignment horizontal="center" vertical="center" wrapText="1"/>
    </xf>
    <xf numFmtId="10" fontId="10" fillId="0" borderId="0" xfId="1" applyNumberFormat="1" applyFont="1" applyFill="1" applyAlignment="1">
      <alignment horizontal="center" wrapText="1"/>
    </xf>
    <xf numFmtId="164" fontId="11" fillId="0" borderId="0" xfId="1" applyNumberFormat="1" applyFont="1" applyAlignment="1">
      <alignment horizontal="center"/>
    </xf>
    <xf numFmtId="164" fontId="11" fillId="0" borderId="0" xfId="1" applyNumberFormat="1" applyFont="1" applyBorder="1" applyAlignment="1">
      <alignment horizontal="center" vertical="center"/>
    </xf>
    <xf numFmtId="0" fontId="2" fillId="0" borderId="0" xfId="0" applyFont="1"/>
    <xf numFmtId="164" fontId="2" fillId="0" borderId="0" xfId="1" applyNumberFormat="1" applyFont="1" applyBorder="1" applyAlignment="1">
      <alignment horizontal="center"/>
    </xf>
    <xf numFmtId="0" fontId="3" fillId="0" borderId="10" xfId="0" applyFont="1" applyBorder="1" applyAlignment="1">
      <alignment horizontal="center" wrapText="1"/>
    </xf>
    <xf numFmtId="0" fontId="3" fillId="0" borderId="21" xfId="0" applyFont="1" applyBorder="1" applyAlignment="1">
      <alignment horizontal="center" wrapText="1"/>
    </xf>
    <xf numFmtId="0" fontId="3" fillId="0" borderId="22"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3" fillId="0" borderId="0" xfId="0" applyFont="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2" fillId="0" borderId="5" xfId="0" applyFont="1" applyBorder="1" applyAlignment="1">
      <alignment horizontal="center"/>
    </xf>
    <xf numFmtId="0" fontId="12" fillId="10" borderId="24" xfId="0" applyFont="1" applyFill="1" applyBorder="1" applyAlignment="1">
      <alignment horizontal="center" wrapText="1"/>
    </xf>
    <xf numFmtId="0" fontId="12" fillId="10" borderId="5" xfId="0" applyFont="1" applyFill="1" applyBorder="1" applyAlignment="1">
      <alignment horizontal="center" wrapText="1"/>
    </xf>
    <xf numFmtId="0" fontId="12" fillId="10" borderId="25" xfId="0" applyFont="1" applyFill="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2" fillId="6" borderId="15" xfId="0" applyFont="1" applyFill="1" applyBorder="1" applyAlignment="1">
      <alignment horizontal="center" vertical="center" textRotation="90"/>
    </xf>
    <xf numFmtId="0" fontId="2" fillId="6" borderId="16" xfId="0" applyFont="1" applyFill="1" applyBorder="1" applyAlignment="1">
      <alignment horizontal="center" vertical="center" textRotation="90"/>
    </xf>
    <xf numFmtId="0" fontId="2" fillId="6" borderId="17" xfId="0" applyFont="1" applyFill="1" applyBorder="1" applyAlignment="1">
      <alignment horizontal="center" vertical="center" textRotation="90"/>
    </xf>
    <xf numFmtId="0" fontId="2" fillId="7" borderId="15" xfId="0" applyFont="1" applyFill="1" applyBorder="1" applyAlignment="1">
      <alignment horizontal="center" vertical="center" textRotation="90"/>
    </xf>
    <xf numFmtId="0" fontId="2" fillId="7" borderId="16" xfId="0" applyFont="1" applyFill="1" applyBorder="1" applyAlignment="1">
      <alignment horizontal="center" vertical="center" textRotation="90"/>
    </xf>
    <xf numFmtId="0" fontId="2" fillId="7" borderId="17"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3" xfId="0" applyFont="1" applyBorder="1" applyAlignment="1">
      <alignment horizontal="center" vertical="center" wrapText="1"/>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0" xfId="2" applyBorder="1" applyAlignment="1" applyProtection="1">
      <alignment horizontal="center"/>
    </xf>
    <xf numFmtId="0" fontId="6" fillId="0" borderId="26" xfId="2" applyBorder="1" applyAlignment="1" applyProtection="1">
      <alignment horizontal="center"/>
    </xf>
    <xf numFmtId="0" fontId="6" fillId="0" borderId="27" xfId="2" applyBorder="1" applyAlignment="1" applyProtection="1">
      <alignment horizontal="center"/>
    </xf>
    <xf numFmtId="0" fontId="6" fillId="0" borderId="28" xfId="2" applyBorder="1" applyAlignment="1" applyProtection="1">
      <alignment horizontal="center"/>
    </xf>
    <xf numFmtId="0" fontId="6" fillId="0" borderId="29" xfId="2" applyBorder="1" applyAlignment="1" applyProtection="1">
      <alignment horizontal="center"/>
    </xf>
    <xf numFmtId="0" fontId="6" fillId="0" borderId="30" xfId="2" applyBorder="1" applyAlignment="1" applyProtection="1">
      <alignment horizontal="center"/>
    </xf>
    <xf numFmtId="0" fontId="6" fillId="0" borderId="31" xfId="2" applyBorder="1" applyAlignment="1" applyProtection="1">
      <alignment horizontal="center"/>
    </xf>
  </cellXfs>
  <cellStyles count="4">
    <cellStyle name="Hyperlink" xfId="2" builtinId="8"/>
    <cellStyle name="Normal" xfId="0" builtinId="0"/>
    <cellStyle name="Normal 2" xfId="3" xr:uid="{00000000-0005-0000-0000-000002000000}"/>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1132524" displayName="Table11132524" ref="C48:I51" totalsRowShown="0" headerRowDxfId="78" dataDxfId="77">
  <tableColumns count="7">
    <tableColumn id="1" xr3:uid="{00000000-0010-0000-0F00-000001000000}" name="Officer*- Sex"/>
    <tableColumn id="2" xr3:uid="{00000000-0010-0000-0F00-000002000000}" name="Q1" dataDxfId="76"/>
    <tableColumn id="3" xr3:uid="{00000000-0010-0000-0F00-000003000000}" name="Q2" dataDxfId="75"/>
    <tableColumn id="4" xr3:uid="{00000000-0010-0000-0F00-000004000000}" name="Q3" dataDxfId="74"/>
    <tableColumn id="5" xr3:uid="{00000000-0010-0000-0F00-000005000000}" name="Q4" dataDxfId="73"/>
    <tableColumn id="6" xr3:uid="{00000000-0010-0000-0F00-000006000000}" name="Total" dataDxfId="72"/>
    <tableColumn id="7" xr3:uid="{00000000-0010-0000-0F00-000007000000}"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13152631" displayName="Table13152631" ref="C58:I65" totalsRowShown="0" headerRowDxfId="70" dataDxfId="69">
  <tableColumns count="7">
    <tableColumn id="1" xr3:uid="{00000000-0010-0000-1000-000001000000}" name="Officer*- Race"/>
    <tableColumn id="2" xr3:uid="{00000000-0010-0000-1000-000002000000}" name="Q1" dataDxfId="68"/>
    <tableColumn id="3" xr3:uid="{00000000-0010-0000-1000-000003000000}" name="Q2" dataDxfId="67"/>
    <tableColumn id="4" xr3:uid="{00000000-0010-0000-1000-000004000000}" name="Q3" dataDxfId="66"/>
    <tableColumn id="5" xr3:uid="{00000000-0010-0000-1000-000005000000}" name="Q4" dataDxfId="65"/>
    <tableColumn id="6" xr3:uid="{00000000-0010-0000-1000-000006000000}" name="Total" dataDxfId="64"/>
    <tableColumn id="7" xr3:uid="{00000000-0010-0000-1000-000007000000}"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1000000}" name="Table15212732" displayName="Table15212732" ref="C15:I27" totalsRowShown="0" headerRowDxfId="62" dataDxfId="61">
  <tableColumns count="7">
    <tableColumn id="1" xr3:uid="{00000000-0010-0000-1100-000001000000}" name="Force"/>
    <tableColumn id="2" xr3:uid="{00000000-0010-0000-1100-000002000000}" name="Q1" dataDxfId="60"/>
    <tableColumn id="3" xr3:uid="{00000000-0010-0000-1100-000003000000}" name="Q2" dataDxfId="59"/>
    <tableColumn id="4" xr3:uid="{00000000-0010-0000-1100-000004000000}" name="Q3" dataDxfId="58"/>
    <tableColumn id="5" xr3:uid="{00000000-0010-0000-1100-000005000000}" name="Q4" dataDxfId="57"/>
    <tableColumn id="6" xr3:uid="{00000000-0010-0000-1100-000006000000}" name="Total" dataDxfId="56"/>
    <tableColumn id="7" xr3:uid="{00000000-0010-0000-1100-000007000000}"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2000000}" name="Table17222833" displayName="Table17222833" ref="C29:I38" totalsRowShown="0" headerRowDxfId="54" dataDxfId="53">
  <tableColumns count="7">
    <tableColumn id="1" xr3:uid="{00000000-0010-0000-1200-000001000000}" name="District*"/>
    <tableColumn id="2" xr3:uid="{00000000-0010-0000-1200-000002000000}" name="Q1" dataDxfId="52"/>
    <tableColumn id="3" xr3:uid="{00000000-0010-0000-1200-000003000000}" name="Q2" dataDxfId="51"/>
    <tableColumn id="4" xr3:uid="{00000000-0010-0000-1200-000004000000}" name="Q3" dataDxfId="50"/>
    <tableColumn id="5" xr3:uid="{00000000-0010-0000-1200-000005000000}" name="Q4" dataDxfId="49">
      <calculatedColumnFormula>SUM(G21:G29)</calculatedColumnFormula>
    </tableColumn>
    <tableColumn id="6" xr3:uid="{00000000-0010-0000-1200-000006000000}" name="Total" dataDxfId="48"/>
    <tableColumn id="7" xr3:uid="{00000000-0010-0000-1200-000007000000}"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1219232934" displayName="Table1219232934" ref="C67:I71" totalsRowShown="0" headerRowDxfId="46" dataDxfId="45">
  <tableColumns count="7">
    <tableColumn id="1" xr3:uid="{00000000-0010-0000-1300-000001000000}" name="Citizen- Sex"/>
    <tableColumn id="2" xr3:uid="{00000000-0010-0000-1300-000002000000}" name="Q1" dataDxfId="44"/>
    <tableColumn id="3" xr3:uid="{00000000-0010-0000-1300-000003000000}" name="Q2" dataDxfId="43"/>
    <tableColumn id="4" xr3:uid="{00000000-0010-0000-1300-000004000000}" name="Q3" dataDxfId="42"/>
    <tableColumn id="5" xr3:uid="{00000000-0010-0000-1300-000005000000}" name="Q4" dataDxfId="41"/>
    <tableColumn id="6" xr3:uid="{00000000-0010-0000-1300-000006000000}" name="Total" dataDxfId="40"/>
    <tableColumn id="7" xr3:uid="{00000000-0010-0000-1300-000007000000}"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1420243035" displayName="Table1420243035" ref="C73:I81" totalsRowShown="0" headerRowDxfId="38" dataDxfId="37">
  <tableColumns count="7">
    <tableColumn id="1" xr3:uid="{00000000-0010-0000-1400-000001000000}" name="Citizen- Race"/>
    <tableColumn id="2" xr3:uid="{00000000-0010-0000-1400-000002000000}" name="Q1" dataDxfId="36"/>
    <tableColumn id="3" xr3:uid="{00000000-0010-0000-1400-000003000000}" name="Q2" dataDxfId="35"/>
    <tableColumn id="4" xr3:uid="{00000000-0010-0000-1400-000004000000}" name="Q3" dataDxfId="34"/>
    <tableColumn id="5" xr3:uid="{00000000-0010-0000-1400-000005000000}" name="Q4" dataDxfId="33">
      <calculatedColumnFormula>SUM(G67:G73)</calculatedColumnFormula>
    </tableColumn>
    <tableColumn id="6" xr3:uid="{00000000-0010-0000-1400-000006000000}" name="Total" dataDxfId="32"/>
    <tableColumn id="7" xr3:uid="{00000000-0010-0000-1400-000007000000}"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1236" displayName="Table1236" ref="C93:I141" totalsRowShown="0" headerRowDxfId="30">
  <tableColumns count="7">
    <tableColumn id="2" xr3:uid="{00000000-0010-0000-1500-000002000000}" name="Citizen Race"/>
    <tableColumn id="3" xr3:uid="{00000000-0010-0000-1500-000003000000}" name="Q1" dataDxfId="29"/>
    <tableColumn id="4" xr3:uid="{00000000-0010-0000-1500-000004000000}" name="Q2"/>
    <tableColumn id="5" xr3:uid="{00000000-0010-0000-1500-000005000000}" name="Q3"/>
    <tableColumn id="6" xr3:uid="{00000000-0010-0000-1500-000006000000}" name="Q4"/>
    <tableColumn id="7" xr3:uid="{00000000-0010-0000-1500-000007000000}" name="Total" dataDxfId="28"/>
    <tableColumn id="8" xr3:uid="{00000000-0010-0000-1500-000008000000}"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Table1537" displayName="Table1537" ref="C83:I88" totalsRowShown="0" headerRowDxfId="26" dataDxfId="25" tableBorderDxfId="24">
  <tableColumns count="7">
    <tableColumn id="1" xr3:uid="{00000000-0010-0000-1600-000001000000}" name="Other Influencing Factors" dataDxfId="23"/>
    <tableColumn id="2" xr3:uid="{00000000-0010-0000-1600-000002000000}" name="Q1" dataDxfId="22"/>
    <tableColumn id="3" xr3:uid="{00000000-0010-0000-1600-000003000000}" name="Q2" dataDxfId="21"/>
    <tableColumn id="4" xr3:uid="{00000000-0010-0000-1600-000004000000}" name="Q3" dataDxfId="20"/>
    <tableColumn id="5" xr3:uid="{00000000-0010-0000-1600-000005000000}" name="Q4" dataDxfId="19"/>
    <tableColumn id="6" xr3:uid="{00000000-0010-0000-1600-000006000000}" name="Total" dataDxfId="18">
      <calculatedColumnFormula>SUM(D84:G84)</calculatedColumnFormula>
    </tableColumn>
    <tableColumn id="7" xr3:uid="{00000000-0010-0000-1600-000007000000}"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9" displayName="Table9" ref="C9:I12" totalsRowShown="0" headerRowDxfId="16" dataDxfId="15">
  <autoFilter ref="C9:I12" xr:uid="{00000000-0009-0000-0100-000009000000}"/>
  <tableColumns count="7">
    <tableColumn id="1" xr3:uid="{00000000-0010-0000-1700-000001000000}" name="Description" dataDxfId="14"/>
    <tableColumn id="2" xr3:uid="{00000000-0010-0000-1700-000002000000}" name="Q1" dataDxfId="13"/>
    <tableColumn id="3" xr3:uid="{00000000-0010-0000-1700-000003000000}" name="Q2" dataDxfId="12"/>
    <tableColumn id="4" xr3:uid="{00000000-0010-0000-1700-000004000000}" name="Q3" dataDxfId="11"/>
    <tableColumn id="5" xr3:uid="{00000000-0010-0000-1700-000005000000}" name="Q4" dataDxfId="10"/>
    <tableColumn id="6" xr3:uid="{00000000-0010-0000-1700-000006000000}" name="Total" dataDxfId="9">
      <calculatedColumnFormula>SUM(Table9[[#This Row],[Q1]:[Q4]])</calculatedColumnFormula>
    </tableColumn>
    <tableColumn id="7" xr3:uid="{00000000-0010-0000-1700-000007000000}" name=" " dataDxfId="8"/>
  </tableColumns>
  <tableStyleInfo name="TableStyleMedium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8000000}" name="Table2" displayName="Table2" ref="C40:I44" totalsRowShown="0" tableBorderDxfId="7">
  <autoFilter ref="C40:I44" xr:uid="{00000000-0009-0000-0100-000002000000}"/>
  <tableColumns count="7">
    <tableColumn id="1" xr3:uid="{00000000-0010-0000-1800-000001000000}" name="Time of Day/Patrol Shift" dataDxfId="6"/>
    <tableColumn id="2" xr3:uid="{00000000-0010-0000-1800-000002000000}" name="Q1" dataDxfId="5"/>
    <tableColumn id="3" xr3:uid="{00000000-0010-0000-1800-000003000000}" name="Q2" dataDxfId="4"/>
    <tableColumn id="4" xr3:uid="{00000000-0010-0000-1800-000004000000}" name="Q3" dataDxfId="3"/>
    <tableColumn id="5" xr3:uid="{00000000-0010-0000-1800-000005000000}" name="Q4" dataDxfId="2"/>
    <tableColumn id="6" xr3:uid="{00000000-0010-0000-1800-000006000000}" name="Total" dataDxfId="1"/>
    <tableColumn id="7" xr3:uid="{00000000-0010-0000-1800-000007000000}"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tabSelected="1" topLeftCell="A129" workbookViewId="0">
      <selection activeCell="F15" sqref="F15"/>
    </sheetView>
  </sheetViews>
  <sheetFormatPr defaultColWidth="9.109375" defaultRowHeight="14.4" x14ac:dyDescent="0.3"/>
  <cols>
    <col min="1" max="2" width="3.6640625" bestFit="1" customWidth="1"/>
    <col min="3" max="3" width="27.88671875" bestFit="1" customWidth="1"/>
    <col min="4" max="4" width="16.33203125" customWidth="1"/>
    <col min="5" max="5" width="11.5546875" bestFit="1" customWidth="1"/>
    <col min="6" max="9" width="11" customWidth="1"/>
    <col min="10" max="10" width="8.44140625" customWidth="1"/>
    <col min="12" max="12" width="13.109375" bestFit="1" customWidth="1"/>
  </cols>
  <sheetData>
    <row r="1" spans="2:12" ht="15.6" x14ac:dyDescent="0.3">
      <c r="C1" s="57" t="s">
        <v>18</v>
      </c>
      <c r="D1" s="57"/>
      <c r="E1" s="57"/>
      <c r="F1" s="57"/>
      <c r="G1" s="57"/>
      <c r="H1" s="57"/>
      <c r="I1" s="57"/>
    </row>
    <row r="2" spans="2:12" s="4" customFormat="1" ht="15.75" customHeight="1" x14ac:dyDescent="0.3">
      <c r="C2" s="63"/>
      <c r="D2" s="63"/>
      <c r="E2" s="63"/>
      <c r="F2" s="63"/>
      <c r="G2" s="63"/>
      <c r="H2" s="63"/>
      <c r="I2" s="63"/>
    </row>
    <row r="3" spans="2:12" s="23" customFormat="1" ht="15.75" customHeight="1" x14ac:dyDescent="0.3">
      <c r="C3" s="64" t="s">
        <v>64</v>
      </c>
      <c r="D3" s="62"/>
      <c r="E3" s="62"/>
      <c r="F3" s="62"/>
      <c r="G3" s="62"/>
      <c r="H3" s="62"/>
      <c r="I3" s="65"/>
    </row>
    <row r="4" spans="2:12" s="23" customFormat="1" ht="15.75" customHeight="1" x14ac:dyDescent="0.3">
      <c r="C4" s="66"/>
      <c r="D4" s="67"/>
      <c r="E4" s="67"/>
      <c r="F4" s="67"/>
      <c r="G4" s="67"/>
      <c r="H4" s="67"/>
      <c r="I4" s="68"/>
    </row>
    <row r="5" spans="2:12" s="23" customFormat="1" ht="15.75" customHeight="1" x14ac:dyDescent="0.3">
      <c r="C5" s="66"/>
      <c r="D5" s="67"/>
      <c r="E5" s="67"/>
      <c r="F5" s="67"/>
      <c r="G5" s="67"/>
      <c r="H5" s="67"/>
      <c r="I5" s="68"/>
      <c r="L5" s="43"/>
    </row>
    <row r="6" spans="2:12" s="23" customFormat="1" ht="15.75" customHeight="1" x14ac:dyDescent="0.3">
      <c r="C6" s="66"/>
      <c r="D6" s="67"/>
      <c r="E6" s="67"/>
      <c r="F6" s="67"/>
      <c r="G6" s="67"/>
      <c r="H6" s="67"/>
      <c r="I6" s="68"/>
    </row>
    <row r="7" spans="2:12" s="23" customFormat="1" ht="24.75" customHeight="1" x14ac:dyDescent="0.3">
      <c r="C7" s="69"/>
      <c r="D7" s="70"/>
      <c r="E7" s="70"/>
      <c r="F7" s="70"/>
      <c r="G7" s="70"/>
      <c r="H7" s="70"/>
      <c r="I7" s="71"/>
    </row>
    <row r="8" spans="2:12" s="23" customFormat="1" ht="15.75" customHeight="1" x14ac:dyDescent="0.3">
      <c r="C8" s="62"/>
      <c r="D8" s="62"/>
      <c r="E8" s="62"/>
      <c r="F8" s="62"/>
      <c r="G8" s="62"/>
      <c r="H8" s="62"/>
      <c r="I8" s="62"/>
    </row>
    <row r="9" spans="2:12" s="23" customFormat="1" ht="15.75" customHeight="1" x14ac:dyDescent="0.3">
      <c r="C9" s="40" t="s">
        <v>47</v>
      </c>
      <c r="D9" s="38" t="s">
        <v>0</v>
      </c>
      <c r="E9" s="38" t="s">
        <v>1</v>
      </c>
      <c r="F9" s="38" t="s">
        <v>2</v>
      </c>
      <c r="G9" s="38" t="s">
        <v>3</v>
      </c>
      <c r="H9" s="39" t="s">
        <v>4</v>
      </c>
      <c r="I9" s="39" t="s">
        <v>48</v>
      </c>
    </row>
    <row r="10" spans="2:12" s="23" customFormat="1" ht="15.75" customHeight="1" x14ac:dyDescent="0.3">
      <c r="C10" s="41" t="s">
        <v>44</v>
      </c>
      <c r="D10" s="37">
        <v>34188</v>
      </c>
      <c r="E10" s="37"/>
      <c r="F10" s="37"/>
      <c r="G10" s="37"/>
      <c r="H10" s="35">
        <f>SUM(Table9[[#This Row],[Q1]:[Q4]])</f>
        <v>34188</v>
      </c>
      <c r="I10" s="35"/>
    </row>
    <row r="11" spans="2:12" s="23" customFormat="1" ht="28.8" x14ac:dyDescent="0.3">
      <c r="C11" s="41" t="s">
        <v>45</v>
      </c>
      <c r="D11" s="37">
        <v>77</v>
      </c>
      <c r="E11" s="37"/>
      <c r="F11" s="37"/>
      <c r="G11" s="37"/>
      <c r="H11" s="35">
        <f>SUM(Table9[[#This Row],[Q1]:[Q4]])</f>
        <v>77</v>
      </c>
      <c r="I11" s="35"/>
    </row>
    <row r="12" spans="2:12" s="23" customFormat="1" ht="15.6" x14ac:dyDescent="0.3">
      <c r="C12" s="41" t="s">
        <v>46</v>
      </c>
      <c r="D12" s="42">
        <f>D11/D10</f>
        <v>2.2522522522522522E-3</v>
      </c>
      <c r="E12" s="42" t="e">
        <f t="shared" ref="E12:H12" si="0">E11/E10</f>
        <v>#DIV/0!</v>
      </c>
      <c r="F12" s="42" t="e">
        <f t="shared" si="0"/>
        <v>#DIV/0!</v>
      </c>
      <c r="G12" s="42" t="e">
        <f t="shared" si="0"/>
        <v>#DIV/0!</v>
      </c>
      <c r="H12" s="42">
        <f t="shared" si="0"/>
        <v>2.2522522522522522E-3</v>
      </c>
      <c r="I12" s="35"/>
    </row>
    <row r="13" spans="2:12" s="23" customFormat="1" ht="40.200000000000003" customHeight="1" x14ac:dyDescent="0.3">
      <c r="C13" s="72" t="s">
        <v>53</v>
      </c>
      <c r="D13" s="73"/>
      <c r="E13" s="73"/>
      <c r="F13" s="73"/>
      <c r="G13" s="73"/>
      <c r="H13" s="73"/>
      <c r="I13" s="74"/>
      <c r="J13" s="48"/>
    </row>
    <row r="14" spans="2:12" s="23" customFormat="1" ht="15.6" x14ac:dyDescent="0.3">
      <c r="B14" s="50"/>
      <c r="C14" s="76"/>
      <c r="D14" s="77"/>
      <c r="E14" s="77"/>
      <c r="F14" s="77"/>
      <c r="G14" s="77"/>
      <c r="H14" s="77"/>
      <c r="I14" s="78"/>
      <c r="J14" s="49"/>
    </row>
    <row r="15" spans="2:12" x14ac:dyDescent="0.3">
      <c r="C15" t="s">
        <v>19</v>
      </c>
      <c r="D15" s="1" t="s">
        <v>0</v>
      </c>
      <c r="E15" s="1" t="s">
        <v>1</v>
      </c>
      <c r="F15" s="1" t="s">
        <v>2</v>
      </c>
      <c r="G15" s="1" t="s">
        <v>3</v>
      </c>
      <c r="H15" s="1" t="s">
        <v>4</v>
      </c>
      <c r="I15" s="1" t="s">
        <v>5</v>
      </c>
    </row>
    <row r="16" spans="2:12" ht="67.5" customHeight="1" x14ac:dyDescent="0.3">
      <c r="C16" s="9" t="s">
        <v>25</v>
      </c>
      <c r="D16" s="5">
        <v>71</v>
      </c>
      <c r="E16" s="5"/>
      <c r="F16" s="5"/>
      <c r="G16" s="5"/>
      <c r="H16" s="5">
        <f t="shared" ref="H16:H25" si="1">SUM(D16:G16)</f>
        <v>71</v>
      </c>
      <c r="I16" s="7">
        <f>Table15212732[[#This Row],[Total]]/$H$26</f>
        <v>0.73195876288659789</v>
      </c>
    </row>
    <row r="17" spans="3:9" s="3" customFormat="1" ht="65.25" customHeight="1" x14ac:dyDescent="0.3">
      <c r="C17" s="9" t="s">
        <v>58</v>
      </c>
      <c r="D17" s="8">
        <v>9</v>
      </c>
      <c r="E17" s="8"/>
      <c r="F17" s="8"/>
      <c r="G17" s="8"/>
      <c r="H17" s="5">
        <f t="shared" si="1"/>
        <v>9</v>
      </c>
      <c r="I17" s="7">
        <f>Table15212732[[#This Row],[Total]]/$H$26</f>
        <v>9.2783505154639179E-2</v>
      </c>
    </row>
    <row r="18" spans="3:9" x14ac:dyDescent="0.3">
      <c r="C18" s="6" t="s">
        <v>20</v>
      </c>
      <c r="D18" s="5">
        <v>1</v>
      </c>
      <c r="E18" s="5"/>
      <c r="F18" s="5"/>
      <c r="G18" s="5"/>
      <c r="H18" s="5">
        <f t="shared" si="1"/>
        <v>1</v>
      </c>
      <c r="I18" s="7">
        <f>Table15212732[[#This Row],[Total]]/$H$26</f>
        <v>1.0309278350515464E-2</v>
      </c>
    </row>
    <row r="19" spans="3:9" s="3" customFormat="1" ht="79.5" customHeight="1" x14ac:dyDescent="0.3">
      <c r="C19" s="9" t="s">
        <v>26</v>
      </c>
      <c r="D19" s="8">
        <v>11</v>
      </c>
      <c r="E19" s="8"/>
      <c r="F19" s="8"/>
      <c r="G19" s="8"/>
      <c r="H19" s="5">
        <f t="shared" si="1"/>
        <v>11</v>
      </c>
      <c r="I19" s="7">
        <f>Table15212732[[#This Row],[Total]]/$H$26</f>
        <v>0.1134020618556701</v>
      </c>
    </row>
    <row r="20" spans="3:9" ht="33" customHeight="1" x14ac:dyDescent="0.3">
      <c r="C20" s="9" t="s">
        <v>21</v>
      </c>
      <c r="D20" s="8">
        <v>2</v>
      </c>
      <c r="E20" s="8"/>
      <c r="F20" s="8"/>
      <c r="G20" s="8"/>
      <c r="H20" s="5">
        <f t="shared" si="1"/>
        <v>2</v>
      </c>
      <c r="I20" s="20">
        <f>Table15212732[[#This Row],[Total]]/$H$26</f>
        <v>2.0618556701030927E-2</v>
      </c>
    </row>
    <row r="21" spans="3:9" x14ac:dyDescent="0.3">
      <c r="C21" s="6" t="s">
        <v>22</v>
      </c>
      <c r="D21" s="5">
        <v>0</v>
      </c>
      <c r="E21" s="5"/>
      <c r="F21" s="5"/>
      <c r="G21" s="5"/>
      <c r="H21" s="5">
        <f t="shared" si="1"/>
        <v>0</v>
      </c>
      <c r="I21" s="7">
        <f>Table15212732[[#This Row],[Total]]/$H$26</f>
        <v>0</v>
      </c>
    </row>
    <row r="22" spans="3:9" x14ac:dyDescent="0.3">
      <c r="C22" s="6" t="s">
        <v>51</v>
      </c>
      <c r="D22" s="1">
        <v>3</v>
      </c>
      <c r="E22" s="5"/>
      <c r="F22" s="1"/>
      <c r="G22" s="1"/>
      <c r="H22" s="5">
        <f t="shared" si="1"/>
        <v>3</v>
      </c>
      <c r="I22" s="44">
        <f>Table15212732[[#This Row],[Total]]/$H$26</f>
        <v>3.0927835051546393E-2</v>
      </c>
    </row>
    <row r="23" spans="3:9" s="3" customFormat="1" ht="28.8" x14ac:dyDescent="0.3">
      <c r="C23" s="9" t="s">
        <v>42</v>
      </c>
      <c r="D23" s="8">
        <v>0</v>
      </c>
      <c r="E23" s="8"/>
      <c r="F23" s="8"/>
      <c r="G23" s="8"/>
      <c r="H23" s="5">
        <f t="shared" si="1"/>
        <v>0</v>
      </c>
      <c r="I23" s="20">
        <f>Table15212732[[#This Row],[Total]]/$H$26</f>
        <v>0</v>
      </c>
    </row>
    <row r="24" spans="3:9" s="3" customFormat="1" ht="43.2" x14ac:dyDescent="0.3">
      <c r="C24" s="9" t="s">
        <v>43</v>
      </c>
      <c r="D24" s="5">
        <v>0</v>
      </c>
      <c r="E24" s="5"/>
      <c r="F24" s="5"/>
      <c r="G24" s="5"/>
      <c r="H24" s="5">
        <f t="shared" si="1"/>
        <v>0</v>
      </c>
      <c r="I24" s="36">
        <f>Table15212732[[#This Row],[Total]]/$H$26</f>
        <v>0</v>
      </c>
    </row>
    <row r="25" spans="3:9" x14ac:dyDescent="0.3">
      <c r="C25" s="9" t="s">
        <v>56</v>
      </c>
      <c r="D25" s="1">
        <v>0</v>
      </c>
      <c r="E25" s="1"/>
      <c r="F25" s="1"/>
      <c r="G25" s="1"/>
      <c r="H25" s="5">
        <f t="shared" si="1"/>
        <v>0</v>
      </c>
      <c r="I25" s="2">
        <f>Table15212732[[#This Row],[Total]]/$H$26</f>
        <v>0</v>
      </c>
    </row>
    <row r="26" spans="3:9" x14ac:dyDescent="0.3">
      <c r="C26" s="10" t="s">
        <v>4</v>
      </c>
      <c r="D26" s="17">
        <f>SUBTOTAL(109,D16:D25)</f>
        <v>97</v>
      </c>
      <c r="E26" s="17">
        <f t="shared" ref="E26:H26" si="2">SUBTOTAL(109,E16:E25)</f>
        <v>0</v>
      </c>
      <c r="F26" s="17">
        <f t="shared" si="2"/>
        <v>0</v>
      </c>
      <c r="G26" s="17">
        <f t="shared" si="2"/>
        <v>0</v>
      </c>
      <c r="H26" s="17">
        <f t="shared" si="2"/>
        <v>97</v>
      </c>
      <c r="I26" s="18">
        <f>Table15212732[[#This Row],[Total]]/$H$26</f>
        <v>1</v>
      </c>
    </row>
    <row r="27" spans="3:9" ht="28.8" x14ac:dyDescent="0.3">
      <c r="C27" s="9" t="s">
        <v>41</v>
      </c>
      <c r="D27" s="5">
        <v>16</v>
      </c>
      <c r="E27" s="5"/>
      <c r="F27" s="5"/>
      <c r="G27" s="5"/>
      <c r="H27" s="5">
        <f t="shared" ref="H27" si="3">SUM(D27:G27)</f>
        <v>16</v>
      </c>
      <c r="I27" s="45"/>
    </row>
    <row r="28" spans="3:9" x14ac:dyDescent="0.3">
      <c r="C28" s="58"/>
      <c r="D28" s="58"/>
      <c r="E28" s="58"/>
      <c r="F28" s="58"/>
      <c r="G28" s="58"/>
      <c r="H28" s="58"/>
      <c r="I28" s="58"/>
    </row>
    <row r="29" spans="3:9" x14ac:dyDescent="0.3">
      <c r="C29" t="s">
        <v>29</v>
      </c>
      <c r="D29" s="1" t="s">
        <v>0</v>
      </c>
      <c r="E29" s="1" t="s">
        <v>1</v>
      </c>
      <c r="F29" s="1" t="s">
        <v>2</v>
      </c>
      <c r="G29" s="1" t="s">
        <v>3</v>
      </c>
      <c r="H29" s="1" t="s">
        <v>4</v>
      </c>
      <c r="I29" s="1" t="s">
        <v>5</v>
      </c>
    </row>
    <row r="30" spans="3:9" x14ac:dyDescent="0.3">
      <c r="C30" t="s">
        <v>6</v>
      </c>
      <c r="D30" s="1">
        <v>6</v>
      </c>
      <c r="E30" s="1"/>
      <c r="F30" s="1"/>
      <c r="G30" s="1"/>
      <c r="H30" s="1">
        <f>SUM(D30:G30)</f>
        <v>6</v>
      </c>
      <c r="I30" s="2">
        <f>H30/$H$38</f>
        <v>7.792207792207792E-2</v>
      </c>
    </row>
    <row r="31" spans="3:9" x14ac:dyDescent="0.3">
      <c r="C31" t="s">
        <v>54</v>
      </c>
      <c r="D31" s="1">
        <v>8</v>
      </c>
      <c r="E31" s="1"/>
      <c r="F31" s="1"/>
      <c r="G31" s="1"/>
      <c r="H31" s="1">
        <f t="shared" ref="H31:H37" si="4">SUM(D31:G31)</f>
        <v>8</v>
      </c>
      <c r="I31" s="2">
        <f t="shared" ref="I31:I37" si="5">H31/$H$38</f>
        <v>0.1038961038961039</v>
      </c>
    </row>
    <row r="32" spans="3:9" x14ac:dyDescent="0.3">
      <c r="C32" t="s">
        <v>7</v>
      </c>
      <c r="D32" s="1">
        <v>4</v>
      </c>
      <c r="E32" s="1"/>
      <c r="F32" s="1"/>
      <c r="G32" s="1"/>
      <c r="H32" s="1">
        <f t="shared" si="4"/>
        <v>4</v>
      </c>
      <c r="I32" s="2">
        <f t="shared" si="5"/>
        <v>5.1948051948051951E-2</v>
      </c>
    </row>
    <row r="33" spans="3:9" x14ac:dyDescent="0.3">
      <c r="C33" t="s">
        <v>8</v>
      </c>
      <c r="D33" s="1">
        <v>25</v>
      </c>
      <c r="E33" s="1"/>
      <c r="F33" s="1"/>
      <c r="G33" s="1"/>
      <c r="H33" s="1">
        <f t="shared" si="4"/>
        <v>25</v>
      </c>
      <c r="I33" s="2">
        <f t="shared" si="5"/>
        <v>0.32467532467532467</v>
      </c>
    </row>
    <row r="34" spans="3:9" x14ac:dyDescent="0.3">
      <c r="C34" t="s">
        <v>9</v>
      </c>
      <c r="D34" s="1">
        <v>14</v>
      </c>
      <c r="E34" s="1"/>
      <c r="F34" s="1"/>
      <c r="G34" s="1"/>
      <c r="H34" s="1">
        <f t="shared" si="4"/>
        <v>14</v>
      </c>
      <c r="I34" s="2">
        <f t="shared" si="5"/>
        <v>0.18181818181818182</v>
      </c>
    </row>
    <row r="35" spans="3:9" x14ac:dyDescent="0.3">
      <c r="C35" t="s">
        <v>10</v>
      </c>
      <c r="D35" s="1">
        <v>19</v>
      </c>
      <c r="E35" s="1"/>
      <c r="F35" s="1"/>
      <c r="G35" s="1"/>
      <c r="H35" s="1">
        <f t="shared" si="4"/>
        <v>19</v>
      </c>
      <c r="I35" s="2">
        <f t="shared" si="5"/>
        <v>0.24675324675324675</v>
      </c>
    </row>
    <row r="36" spans="3:9" x14ac:dyDescent="0.3">
      <c r="C36" t="s">
        <v>55</v>
      </c>
      <c r="D36" s="1">
        <v>0</v>
      </c>
      <c r="E36" s="1"/>
      <c r="F36" s="1"/>
      <c r="G36" s="1"/>
      <c r="H36" s="1">
        <f t="shared" si="4"/>
        <v>0</v>
      </c>
      <c r="I36" s="2">
        <f t="shared" si="5"/>
        <v>0</v>
      </c>
    </row>
    <row r="37" spans="3:9" x14ac:dyDescent="0.3">
      <c r="C37" t="s">
        <v>49</v>
      </c>
      <c r="D37" s="1">
        <v>1</v>
      </c>
      <c r="E37" s="1"/>
      <c r="F37" s="1"/>
      <c r="G37" s="1"/>
      <c r="H37" s="1">
        <f t="shared" si="4"/>
        <v>1</v>
      </c>
      <c r="I37" s="2">
        <f t="shared" si="5"/>
        <v>1.2987012987012988E-2</v>
      </c>
    </row>
    <row r="38" spans="3:9" ht="15" customHeight="1" x14ac:dyDescent="0.3">
      <c r="C38" s="10" t="s">
        <v>4</v>
      </c>
      <c r="D38" s="11">
        <f>SUM(D30:D37)</f>
        <v>77</v>
      </c>
      <c r="E38" s="11">
        <f>SUM(E30:E37)</f>
        <v>0</v>
      </c>
      <c r="F38" s="11">
        <f>SUM(F30:F37)</f>
        <v>0</v>
      </c>
      <c r="G38" s="11">
        <f>SUM(G30:G37)</f>
        <v>0</v>
      </c>
      <c r="H38" s="11">
        <f>SUM(H30:H37)</f>
        <v>77</v>
      </c>
      <c r="I38" s="12">
        <f>SUBTOTAL(109,I29:I37)</f>
        <v>1</v>
      </c>
    </row>
    <row r="39" spans="3:9" ht="15" customHeight="1" x14ac:dyDescent="0.3">
      <c r="C39" s="75"/>
      <c r="D39" s="75"/>
      <c r="E39" s="75"/>
      <c r="F39" s="75"/>
      <c r="G39" s="75"/>
      <c r="H39" s="75"/>
      <c r="I39" s="75"/>
    </row>
    <row r="40" spans="3:9" x14ac:dyDescent="0.3">
      <c r="C40" s="46" t="s">
        <v>52</v>
      </c>
      <c r="D40" s="1" t="s">
        <v>0</v>
      </c>
      <c r="E40" s="1" t="s">
        <v>1</v>
      </c>
      <c r="F40" s="1" t="s">
        <v>2</v>
      </c>
      <c r="G40" s="1" t="s">
        <v>3</v>
      </c>
      <c r="H40" s="1" t="s">
        <v>4</v>
      </c>
      <c r="I40" s="1" t="s">
        <v>5</v>
      </c>
    </row>
    <row r="41" spans="3:9" ht="15" customHeight="1" x14ac:dyDescent="0.3">
      <c r="C41" s="46" t="s">
        <v>57</v>
      </c>
      <c r="D41" s="21">
        <v>14</v>
      </c>
      <c r="E41" s="21"/>
      <c r="F41" s="21"/>
      <c r="G41" s="53"/>
      <c r="H41" s="21">
        <f>SUM(Table2[[#This Row],[Q1]:[Q4]])</f>
        <v>14</v>
      </c>
      <c r="I41" s="47">
        <f>Table2[[#This Row],[Total]]/H44</f>
        <v>0.18181818181818182</v>
      </c>
    </row>
    <row r="42" spans="3:9" x14ac:dyDescent="0.3">
      <c r="C42" s="46" t="s">
        <v>60</v>
      </c>
      <c r="D42" s="21">
        <v>40</v>
      </c>
      <c r="E42" s="21"/>
      <c r="F42" s="21"/>
      <c r="G42" s="53"/>
      <c r="H42" s="21">
        <f>SUM(Table2[[#This Row],[Q1]:[Q4]])</f>
        <v>40</v>
      </c>
      <c r="I42" s="47">
        <f>Table2[[#This Row],[Total]]/H44</f>
        <v>0.51948051948051943</v>
      </c>
    </row>
    <row r="43" spans="3:9" x14ac:dyDescent="0.3">
      <c r="C43" s="46" t="s">
        <v>61</v>
      </c>
      <c r="D43" s="21">
        <v>23</v>
      </c>
      <c r="E43" s="21"/>
      <c r="F43" s="21"/>
      <c r="G43" s="53"/>
      <c r="H43" s="21">
        <f>SUM(Table2[[#This Row],[Q1]:[Q4]])</f>
        <v>23</v>
      </c>
      <c r="I43" s="47">
        <f>Table2[[#This Row],[Total]]/H44</f>
        <v>0.29870129870129869</v>
      </c>
    </row>
    <row r="44" spans="3:9" x14ac:dyDescent="0.3">
      <c r="C44" s="46" t="s">
        <v>4</v>
      </c>
      <c r="D44" s="21">
        <f>SUBTOTAL(109,D41:D43)</f>
        <v>77</v>
      </c>
      <c r="E44" s="21"/>
      <c r="F44" s="21"/>
      <c r="G44" s="53"/>
      <c r="H44" s="21">
        <f t="shared" ref="H44" si="6">SUBTOTAL(109,H41:H43)</f>
        <v>77</v>
      </c>
      <c r="I44" s="47">
        <f>Table2[[#This Row],[Total]]/Table2[[#This Row],[Total]]</f>
        <v>1</v>
      </c>
    </row>
    <row r="45" spans="3:9" ht="64.5" customHeight="1" x14ac:dyDescent="0.3">
      <c r="C45" s="59" t="s">
        <v>62</v>
      </c>
      <c r="D45" s="60"/>
      <c r="E45" s="60"/>
      <c r="F45" s="60"/>
      <c r="G45" s="60"/>
      <c r="H45" s="60"/>
      <c r="I45" s="61"/>
    </row>
    <row r="46" spans="3:9" ht="18" customHeight="1" x14ac:dyDescent="0.3">
      <c r="C46" s="79"/>
      <c r="D46" s="79"/>
      <c r="E46" s="79"/>
      <c r="F46" s="79"/>
      <c r="G46" s="79"/>
      <c r="H46" s="79"/>
      <c r="I46" s="79"/>
    </row>
    <row r="47" spans="3:9" x14ac:dyDescent="0.3">
      <c r="C47" s="58"/>
      <c r="D47" s="58"/>
      <c r="E47" s="58"/>
      <c r="F47" s="58"/>
      <c r="G47" s="58"/>
      <c r="H47" s="58"/>
      <c r="I47" s="58"/>
    </row>
    <row r="48" spans="3:9" x14ac:dyDescent="0.3">
      <c r="C48" t="s">
        <v>27</v>
      </c>
      <c r="D48" s="1" t="s">
        <v>0</v>
      </c>
      <c r="E48" s="1" t="s">
        <v>1</v>
      </c>
      <c r="F48" s="1" t="s">
        <v>2</v>
      </c>
      <c r="G48" s="1" t="s">
        <v>3</v>
      </c>
      <c r="H48" s="1" t="s">
        <v>4</v>
      </c>
      <c r="I48" s="1" t="s">
        <v>5</v>
      </c>
    </row>
    <row r="49" spans="3:9" x14ac:dyDescent="0.3">
      <c r="C49" t="s">
        <v>11</v>
      </c>
      <c r="D49" s="1">
        <v>77</v>
      </c>
      <c r="E49" s="1"/>
      <c r="F49" s="1"/>
      <c r="G49" s="1"/>
      <c r="H49" s="1">
        <f>SUM(D49:G49)</f>
        <v>77</v>
      </c>
      <c r="I49" s="2">
        <f>H49/$H$51</f>
        <v>0.89534883720930236</v>
      </c>
    </row>
    <row r="50" spans="3:9" x14ac:dyDescent="0.3">
      <c r="C50" t="s">
        <v>12</v>
      </c>
      <c r="D50" s="1">
        <v>9</v>
      </c>
      <c r="E50" s="1"/>
      <c r="F50" s="1"/>
      <c r="G50" s="1"/>
      <c r="H50" s="1">
        <f t="shared" ref="H50" si="7">SUM(D50:G50)</f>
        <v>9</v>
      </c>
      <c r="I50" s="2">
        <f>H50/$H$51</f>
        <v>0.10465116279069768</v>
      </c>
    </row>
    <row r="51" spans="3:9" x14ac:dyDescent="0.3">
      <c r="C51" s="10" t="s">
        <v>4</v>
      </c>
      <c r="D51" s="11">
        <f>SUM(D49:D50)</f>
        <v>86</v>
      </c>
      <c r="E51" s="11">
        <f>SUM(E49:E50)</f>
        <v>0</v>
      </c>
      <c r="F51" s="11">
        <f>SUM(F49:F50)</f>
        <v>0</v>
      </c>
      <c r="G51" s="11">
        <f>SUM(G49:G50)</f>
        <v>0</v>
      </c>
      <c r="H51" s="11">
        <f>SUM(H49:H50)</f>
        <v>86</v>
      </c>
      <c r="I51" s="12">
        <f>H51/$H$51</f>
        <v>1</v>
      </c>
    </row>
    <row r="52" spans="3:9" x14ac:dyDescent="0.3">
      <c r="C52" s="58"/>
      <c r="D52" s="58"/>
      <c r="E52" s="58"/>
      <c r="F52" s="58"/>
      <c r="G52" s="58"/>
      <c r="H52" s="58"/>
      <c r="I52" s="58"/>
    </row>
    <row r="53" spans="3:9" x14ac:dyDescent="0.3">
      <c r="C53" s="80" t="s">
        <v>63</v>
      </c>
      <c r="D53" s="79"/>
      <c r="E53" s="79"/>
      <c r="F53" s="79"/>
      <c r="G53" s="79"/>
      <c r="H53" s="79"/>
      <c r="I53" s="81"/>
    </row>
    <row r="54" spans="3:9" ht="12" customHeight="1" x14ac:dyDescent="0.3">
      <c r="C54" s="82"/>
      <c r="D54" s="83"/>
      <c r="E54" s="83"/>
      <c r="F54" s="83"/>
      <c r="G54" s="83"/>
      <c r="H54" s="83"/>
      <c r="I54" s="84"/>
    </row>
    <row r="55" spans="3:9" x14ac:dyDescent="0.3">
      <c r="C55" s="82"/>
      <c r="D55" s="83"/>
      <c r="E55" s="83"/>
      <c r="F55" s="83"/>
      <c r="G55" s="83"/>
      <c r="H55" s="83"/>
      <c r="I55" s="84"/>
    </row>
    <row r="56" spans="3:9" x14ac:dyDescent="0.3">
      <c r="C56" s="85"/>
      <c r="D56" s="86"/>
      <c r="E56" s="86"/>
      <c r="F56" s="86"/>
      <c r="G56" s="86"/>
      <c r="H56" s="86"/>
      <c r="I56" s="87"/>
    </row>
    <row r="57" spans="3:9" x14ac:dyDescent="0.3">
      <c r="C57" s="89"/>
      <c r="D57" s="89"/>
      <c r="E57" s="89"/>
      <c r="F57" s="89"/>
      <c r="G57" s="89"/>
      <c r="H57" s="89"/>
      <c r="I57" s="89"/>
    </row>
    <row r="58" spans="3:9" x14ac:dyDescent="0.3">
      <c r="C58" t="s">
        <v>28</v>
      </c>
      <c r="D58" s="1" t="s">
        <v>0</v>
      </c>
      <c r="E58" s="1" t="s">
        <v>1</v>
      </c>
      <c r="F58" s="1" t="s">
        <v>2</v>
      </c>
      <c r="G58" s="1" t="s">
        <v>3</v>
      </c>
      <c r="H58" s="1" t="s">
        <v>4</v>
      </c>
      <c r="I58" s="1" t="s">
        <v>5</v>
      </c>
    </row>
    <row r="59" spans="3:9" x14ac:dyDescent="0.3">
      <c r="C59" t="s">
        <v>14</v>
      </c>
      <c r="D59" s="1">
        <v>3</v>
      </c>
      <c r="E59" s="1"/>
      <c r="F59" s="1"/>
      <c r="G59" s="1"/>
      <c r="H59" s="1">
        <f>SUM(D59:G59)</f>
        <v>3</v>
      </c>
      <c r="I59" s="2">
        <f>H59/$H$65</f>
        <v>3.4883720930232558E-2</v>
      </c>
    </row>
    <row r="60" spans="3:9" x14ac:dyDescent="0.3">
      <c r="C60" t="s">
        <v>15</v>
      </c>
      <c r="D60" s="1">
        <v>6</v>
      </c>
      <c r="E60" s="1"/>
      <c r="F60" s="1"/>
      <c r="G60" s="1"/>
      <c r="H60" s="1">
        <f t="shared" ref="H60:H64" si="8">SUM(D60:G60)</f>
        <v>6</v>
      </c>
      <c r="I60" s="2">
        <f t="shared" ref="I60:I64" si="9">H60/$H$65</f>
        <v>6.9767441860465115E-2</v>
      </c>
    </row>
    <row r="61" spans="3:9" x14ac:dyDescent="0.3">
      <c r="C61" t="s">
        <v>17</v>
      </c>
      <c r="D61" s="1">
        <v>13</v>
      </c>
      <c r="E61" s="1"/>
      <c r="F61" s="1"/>
      <c r="G61" s="1"/>
      <c r="H61" s="1">
        <f t="shared" si="8"/>
        <v>13</v>
      </c>
      <c r="I61" s="2">
        <f t="shared" si="9"/>
        <v>0.15116279069767441</v>
      </c>
    </row>
    <row r="62" spans="3:9" x14ac:dyDescent="0.3">
      <c r="C62" t="s">
        <v>16</v>
      </c>
      <c r="D62" s="1">
        <v>0</v>
      </c>
      <c r="E62" s="1"/>
      <c r="F62" s="1"/>
      <c r="G62" s="1"/>
      <c r="H62" s="1">
        <f t="shared" si="8"/>
        <v>0</v>
      </c>
      <c r="I62" s="2">
        <f t="shared" si="9"/>
        <v>0</v>
      </c>
    </row>
    <row r="63" spans="3:9" x14ac:dyDescent="0.3">
      <c r="C63" t="s">
        <v>32</v>
      </c>
      <c r="D63" s="1">
        <v>1</v>
      </c>
      <c r="E63" s="1"/>
      <c r="F63" s="1"/>
      <c r="G63" s="1"/>
      <c r="H63" s="1">
        <f t="shared" si="8"/>
        <v>1</v>
      </c>
      <c r="I63" s="2">
        <f t="shared" si="9"/>
        <v>1.1627906976744186E-2</v>
      </c>
    </row>
    <row r="64" spans="3:9" x14ac:dyDescent="0.3">
      <c r="C64" t="s">
        <v>40</v>
      </c>
      <c r="D64" s="1">
        <v>63</v>
      </c>
      <c r="E64" s="1"/>
      <c r="F64" s="1"/>
      <c r="G64" s="1"/>
      <c r="H64" s="1">
        <f t="shared" si="8"/>
        <v>63</v>
      </c>
      <c r="I64" s="2">
        <f t="shared" si="9"/>
        <v>0.73255813953488369</v>
      </c>
    </row>
    <row r="65" spans="3:10" x14ac:dyDescent="0.3">
      <c r="C65" s="10" t="s">
        <v>4</v>
      </c>
      <c r="D65" s="11">
        <f>SUBTOTAL(109,D59:D64)</f>
        <v>86</v>
      </c>
      <c r="E65" s="11">
        <f t="shared" ref="E65:G65" si="10">SUBTOTAL(109,E59:E64)</f>
        <v>0</v>
      </c>
      <c r="F65" s="11">
        <f t="shared" si="10"/>
        <v>0</v>
      </c>
      <c r="G65" s="11">
        <f t="shared" si="10"/>
        <v>0</v>
      </c>
      <c r="H65" s="11">
        <f>SUBTOTAL(109,H59:H64)</f>
        <v>86</v>
      </c>
      <c r="I65" s="12">
        <f>H65/$H$65</f>
        <v>1</v>
      </c>
    </row>
    <row r="66" spans="3:10" x14ac:dyDescent="0.3">
      <c r="C66" s="88"/>
      <c r="D66" s="88"/>
      <c r="E66" s="88"/>
      <c r="F66" s="88"/>
      <c r="G66" s="88"/>
      <c r="H66" s="88"/>
      <c r="I66" s="88"/>
    </row>
    <row r="67" spans="3:10" x14ac:dyDescent="0.3">
      <c r="C67" t="s">
        <v>23</v>
      </c>
      <c r="D67" s="1" t="s">
        <v>0</v>
      </c>
      <c r="E67" s="1" t="s">
        <v>1</v>
      </c>
      <c r="F67" s="1" t="s">
        <v>2</v>
      </c>
      <c r="G67" s="1" t="s">
        <v>3</v>
      </c>
      <c r="H67" s="1" t="s">
        <v>4</v>
      </c>
      <c r="I67" s="1" t="s">
        <v>5</v>
      </c>
    </row>
    <row r="68" spans="3:10" x14ac:dyDescent="0.3">
      <c r="C68" t="s">
        <v>11</v>
      </c>
      <c r="D68" s="1">
        <v>65</v>
      </c>
      <c r="E68" s="1"/>
      <c r="F68" s="1"/>
      <c r="G68" s="1"/>
      <c r="H68" s="1">
        <f>SUM(D68:G68)</f>
        <v>65</v>
      </c>
      <c r="I68" s="2">
        <f t="shared" ref="I68:I71" si="11">H68/$H$71</f>
        <v>0.8441558441558441</v>
      </c>
    </row>
    <row r="69" spans="3:10" x14ac:dyDescent="0.3">
      <c r="C69" t="s">
        <v>12</v>
      </c>
      <c r="D69" s="1">
        <v>12</v>
      </c>
      <c r="E69" s="1"/>
      <c r="F69" s="1"/>
      <c r="G69" s="1"/>
      <c r="H69" s="1">
        <f t="shared" ref="H69:H70" si="12">SUM(D69:G69)</f>
        <v>12</v>
      </c>
      <c r="I69" s="2">
        <f t="shared" si="11"/>
        <v>0.15584415584415584</v>
      </c>
    </row>
    <row r="70" spans="3:10" x14ac:dyDescent="0.3">
      <c r="C70" t="s">
        <v>13</v>
      </c>
      <c r="D70" s="1">
        <v>0</v>
      </c>
      <c r="E70" s="1"/>
      <c r="F70" s="1"/>
      <c r="G70" s="1"/>
      <c r="H70" s="1">
        <f t="shared" si="12"/>
        <v>0</v>
      </c>
      <c r="I70" s="2">
        <f t="shared" si="11"/>
        <v>0</v>
      </c>
    </row>
    <row r="71" spans="3:10" x14ac:dyDescent="0.3">
      <c r="C71" s="10" t="s">
        <v>4</v>
      </c>
      <c r="D71" s="11">
        <v>77</v>
      </c>
      <c r="E71" s="11">
        <f t="shared" ref="E71:H71" si="13">SUM(E68:E70)</f>
        <v>0</v>
      </c>
      <c r="F71" s="11">
        <f t="shared" si="13"/>
        <v>0</v>
      </c>
      <c r="G71" s="11">
        <f t="shared" si="13"/>
        <v>0</v>
      </c>
      <c r="H71" s="11">
        <f t="shared" si="13"/>
        <v>77</v>
      </c>
      <c r="I71" s="12">
        <f t="shared" si="11"/>
        <v>1</v>
      </c>
    </row>
    <row r="72" spans="3:10" x14ac:dyDescent="0.3">
      <c r="C72" s="58"/>
      <c r="D72" s="58"/>
      <c r="E72" s="58"/>
      <c r="F72" s="58"/>
      <c r="G72" s="58"/>
      <c r="H72" s="58"/>
      <c r="I72" s="58"/>
    </row>
    <row r="73" spans="3:10" x14ac:dyDescent="0.3">
      <c r="C73" t="s">
        <v>24</v>
      </c>
      <c r="D73" s="1" t="s">
        <v>0</v>
      </c>
      <c r="E73" s="1" t="s">
        <v>1</v>
      </c>
      <c r="F73" s="1" t="s">
        <v>2</v>
      </c>
      <c r="G73" s="1" t="s">
        <v>3</v>
      </c>
      <c r="H73" s="1" t="s">
        <v>4</v>
      </c>
      <c r="I73" s="1" t="s">
        <v>5</v>
      </c>
    </row>
    <row r="74" spans="3:10" x14ac:dyDescent="0.3">
      <c r="C74" t="s">
        <v>14</v>
      </c>
      <c r="D74" s="1">
        <v>2</v>
      </c>
      <c r="E74" s="1"/>
      <c r="F74" s="1"/>
      <c r="G74" s="1"/>
      <c r="H74" s="1">
        <f>SUM(Table1420243035[[#This Row],[Q1]:[Q4]])</f>
        <v>2</v>
      </c>
      <c r="I74" s="2">
        <f t="shared" ref="I74:I81" si="14">H74/$H$81</f>
        <v>2.5974025974025976E-2</v>
      </c>
    </row>
    <row r="75" spans="3:10" x14ac:dyDescent="0.3">
      <c r="C75" t="s">
        <v>15</v>
      </c>
      <c r="D75" s="1">
        <v>37</v>
      </c>
      <c r="E75" s="1"/>
      <c r="F75" s="1"/>
      <c r="G75" s="1"/>
      <c r="H75" s="1">
        <f>SUM(Table1420243035[[#This Row],[Q1]:[Q4]])</f>
        <v>37</v>
      </c>
      <c r="I75" s="2">
        <f t="shared" si="14"/>
        <v>0.48051948051948051</v>
      </c>
    </row>
    <row r="76" spans="3:10" x14ac:dyDescent="0.3">
      <c r="C76" t="s">
        <v>17</v>
      </c>
      <c r="D76" s="1">
        <v>7</v>
      </c>
      <c r="E76" s="1"/>
      <c r="F76" s="1"/>
      <c r="G76" s="1"/>
      <c r="H76" s="1">
        <f>SUM(Table1420243035[[#This Row],[Q1]:[Q4]])</f>
        <v>7</v>
      </c>
      <c r="I76" s="2">
        <f t="shared" si="14"/>
        <v>9.0909090909090912E-2</v>
      </c>
    </row>
    <row r="77" spans="3:10" x14ac:dyDescent="0.3">
      <c r="C77" t="s">
        <v>16</v>
      </c>
      <c r="D77" s="1">
        <v>1</v>
      </c>
      <c r="E77" s="1"/>
      <c r="F77" s="1"/>
      <c r="G77" s="1"/>
      <c r="H77" s="1">
        <f>SUM(Table1420243035[[#This Row],[Q1]:[Q4]])</f>
        <v>1</v>
      </c>
      <c r="I77" s="2">
        <f t="shared" si="14"/>
        <v>1.2987012987012988E-2</v>
      </c>
    </row>
    <row r="78" spans="3:10" x14ac:dyDescent="0.3">
      <c r="C78" t="s">
        <v>32</v>
      </c>
      <c r="D78" s="1">
        <v>0</v>
      </c>
      <c r="E78" s="1"/>
      <c r="F78" s="1"/>
      <c r="G78" s="1"/>
      <c r="H78" s="1">
        <f>SUM(Table1420243035[[#This Row],[Q1]:[Q4]])</f>
        <v>0</v>
      </c>
      <c r="I78" s="2">
        <f t="shared" si="14"/>
        <v>0</v>
      </c>
    </row>
    <row r="79" spans="3:10" x14ac:dyDescent="0.3">
      <c r="C79" t="s">
        <v>40</v>
      </c>
      <c r="D79" s="1">
        <v>30</v>
      </c>
      <c r="E79" s="1"/>
      <c r="F79" s="1"/>
      <c r="G79" s="1"/>
      <c r="H79" s="1">
        <f>SUM(Table1420243035[[#This Row],[Q1]:[Q4]])</f>
        <v>30</v>
      </c>
      <c r="I79" s="24">
        <f t="shared" si="14"/>
        <v>0.38961038961038963</v>
      </c>
    </row>
    <row r="80" spans="3:10" ht="15" customHeight="1" x14ac:dyDescent="0.3">
      <c r="C80" t="s">
        <v>13</v>
      </c>
      <c r="D80" s="1">
        <v>0</v>
      </c>
      <c r="E80" s="1"/>
      <c r="F80" s="1"/>
      <c r="G80" s="1"/>
      <c r="H80" s="1">
        <f>SUM(Table1420243035[[#This Row],[Q1]:[Q4]])</f>
        <v>0</v>
      </c>
      <c r="I80" s="2">
        <f>H80/$H$81</f>
        <v>0</v>
      </c>
      <c r="J80" s="22"/>
    </row>
    <row r="81" spans="1:10" ht="15" customHeight="1" x14ac:dyDescent="0.3">
      <c r="C81" s="10" t="s">
        <v>4</v>
      </c>
      <c r="D81" s="11">
        <f>SUM(D74:D80)</f>
        <v>77</v>
      </c>
      <c r="E81" s="11">
        <f>SUM(E74:E80)</f>
        <v>0</v>
      </c>
      <c r="F81" s="11">
        <f>SUM(F74:F80)</f>
        <v>0</v>
      </c>
      <c r="G81" s="11">
        <f t="shared" ref="G81" si="15">SUM(G74:G80)</f>
        <v>0</v>
      </c>
      <c r="H81" s="11">
        <f>SUM(H74:H80)</f>
        <v>77</v>
      </c>
      <c r="I81" s="12">
        <f t="shared" si="14"/>
        <v>1</v>
      </c>
      <c r="J81" s="22"/>
    </row>
    <row r="82" spans="1:10" x14ac:dyDescent="0.3">
      <c r="C82" s="58"/>
      <c r="D82" s="58"/>
      <c r="E82" s="58"/>
      <c r="F82" s="58"/>
      <c r="G82" s="58"/>
      <c r="H82" s="58"/>
      <c r="I82" s="58"/>
      <c r="J82" s="22"/>
    </row>
    <row r="83" spans="1:10" x14ac:dyDescent="0.3">
      <c r="C83" s="19" t="s">
        <v>31</v>
      </c>
      <c r="D83" s="13" t="s">
        <v>0</v>
      </c>
      <c r="E83" s="13" t="s">
        <v>1</v>
      </c>
      <c r="F83" s="13" t="s">
        <v>2</v>
      </c>
      <c r="G83" s="13" t="s">
        <v>3</v>
      </c>
      <c r="H83" s="13" t="s">
        <v>4</v>
      </c>
      <c r="I83" s="13" t="s">
        <v>5</v>
      </c>
      <c r="J83" s="21"/>
    </row>
    <row r="84" spans="1:10" ht="15" customHeight="1" x14ac:dyDescent="0.3">
      <c r="C84" s="25" t="s">
        <v>35</v>
      </c>
      <c r="D84" s="26">
        <v>29</v>
      </c>
      <c r="E84" s="26"/>
      <c r="F84" s="26"/>
      <c r="G84" s="26"/>
      <c r="H84" s="26">
        <f>SUM(D84:G84)</f>
        <v>29</v>
      </c>
      <c r="I84" s="27">
        <f>H84/$H$88</f>
        <v>0.42028985507246375</v>
      </c>
    </row>
    <row r="85" spans="1:10" x14ac:dyDescent="0.3">
      <c r="C85" s="28" t="s">
        <v>36</v>
      </c>
      <c r="D85" s="29">
        <v>8</v>
      </c>
      <c r="E85" s="29"/>
      <c r="F85" s="29"/>
      <c r="G85" s="29"/>
      <c r="H85" s="29">
        <f t="shared" ref="H85:H88" si="16">SUM(D85:G85)</f>
        <v>8</v>
      </c>
      <c r="I85" s="30">
        <f>H85/$H$88</f>
        <v>0.11594202898550725</v>
      </c>
    </row>
    <row r="86" spans="1:10" x14ac:dyDescent="0.3">
      <c r="C86" s="25" t="s">
        <v>37</v>
      </c>
      <c r="D86" s="26">
        <v>14</v>
      </c>
      <c r="E86" s="26"/>
      <c r="F86" s="26"/>
      <c r="G86" s="26"/>
      <c r="H86" s="26">
        <f t="shared" si="16"/>
        <v>14</v>
      </c>
      <c r="I86" s="27">
        <f>H86/$H$88</f>
        <v>0.20289855072463769</v>
      </c>
    </row>
    <row r="87" spans="1:10" x14ac:dyDescent="0.3">
      <c r="C87" s="31" t="s">
        <v>32</v>
      </c>
      <c r="D87" s="29">
        <v>18</v>
      </c>
      <c r="E87" s="29"/>
      <c r="F87" s="29"/>
      <c r="G87" s="29"/>
      <c r="H87" s="29">
        <f t="shared" si="16"/>
        <v>18</v>
      </c>
      <c r="I87" s="30">
        <f>H87/$H$88</f>
        <v>0.2608695652173913</v>
      </c>
    </row>
    <row r="88" spans="1:10" x14ac:dyDescent="0.3">
      <c r="B88" s="3"/>
      <c r="C88" s="32" t="s">
        <v>4</v>
      </c>
      <c r="D88" s="33">
        <f>SUM(D84:D87)</f>
        <v>69</v>
      </c>
      <c r="E88" s="33">
        <f>SUM(E84:E87)</f>
        <v>0</v>
      </c>
      <c r="F88" s="33">
        <f t="shared" ref="F88:G88" si="17">SUM(F84:F87)</f>
        <v>0</v>
      </c>
      <c r="G88" s="33">
        <f t="shared" si="17"/>
        <v>0</v>
      </c>
      <c r="H88" s="33">
        <f t="shared" si="16"/>
        <v>69</v>
      </c>
      <c r="I88" s="34">
        <f>H88/$H$88</f>
        <v>1</v>
      </c>
    </row>
    <row r="89" spans="1:10" ht="51.75" customHeight="1" x14ac:dyDescent="0.3">
      <c r="B89" s="3"/>
      <c r="C89" s="59" t="s">
        <v>50</v>
      </c>
      <c r="D89" s="60"/>
      <c r="E89" s="60"/>
      <c r="F89" s="60"/>
      <c r="G89" s="60"/>
      <c r="H89" s="60"/>
      <c r="I89" s="61"/>
    </row>
    <row r="90" spans="1:10" x14ac:dyDescent="0.3">
      <c r="B90" s="3"/>
      <c r="C90" s="79"/>
      <c r="D90" s="79"/>
      <c r="E90" s="79"/>
      <c r="F90" s="79"/>
      <c r="G90" s="79"/>
      <c r="H90" s="79"/>
      <c r="I90" s="79"/>
    </row>
    <row r="91" spans="1:10" x14ac:dyDescent="0.3">
      <c r="A91" s="1"/>
      <c r="B91" s="1"/>
      <c r="C91" s="1"/>
      <c r="D91" s="1"/>
      <c r="E91" s="1"/>
      <c r="F91" s="1"/>
      <c r="G91" s="1"/>
      <c r="H91" s="1"/>
      <c r="I91" s="1"/>
    </row>
    <row r="92" spans="1:10" x14ac:dyDescent="0.3">
      <c r="A92" s="52" t="s">
        <v>30</v>
      </c>
      <c r="B92" s="51"/>
      <c r="C92" s="51"/>
      <c r="D92" s="51"/>
      <c r="E92" s="51"/>
      <c r="F92" s="51"/>
      <c r="G92" s="51"/>
      <c r="H92" s="51"/>
      <c r="I92" s="51"/>
    </row>
    <row r="93" spans="1:10" x14ac:dyDescent="0.3">
      <c r="A93" s="90" t="s">
        <v>33</v>
      </c>
      <c r="B93" s="93" t="s">
        <v>40</v>
      </c>
      <c r="C93" s="15" t="s">
        <v>34</v>
      </c>
      <c r="D93" s="14" t="s">
        <v>0</v>
      </c>
      <c r="E93" s="14" t="s">
        <v>1</v>
      </c>
      <c r="F93" s="14" t="s">
        <v>2</v>
      </c>
      <c r="G93" s="14" t="s">
        <v>3</v>
      </c>
      <c r="H93" s="14" t="s">
        <v>4</v>
      </c>
      <c r="I93" s="14" t="s">
        <v>5</v>
      </c>
    </row>
    <row r="94" spans="1:10" x14ac:dyDescent="0.3">
      <c r="A94" s="91"/>
      <c r="B94" s="94"/>
      <c r="C94" t="s">
        <v>14</v>
      </c>
      <c r="D94" s="1">
        <v>1</v>
      </c>
      <c r="E94" s="1">
        <v>0</v>
      </c>
      <c r="F94" s="1">
        <v>0</v>
      </c>
      <c r="G94" s="1">
        <v>0</v>
      </c>
      <c r="H94" s="1">
        <f>SUM(D94:G94)</f>
        <v>1</v>
      </c>
      <c r="I94" s="2">
        <f t="shared" ref="I94:I101" si="18">H94/$H$101</f>
        <v>1.5873015873015872E-2</v>
      </c>
    </row>
    <row r="95" spans="1:10" x14ac:dyDescent="0.3">
      <c r="A95" s="91"/>
      <c r="B95" s="94"/>
      <c r="C95" t="s">
        <v>15</v>
      </c>
      <c r="D95" s="1">
        <v>33</v>
      </c>
      <c r="E95" s="1">
        <v>0</v>
      </c>
      <c r="F95" s="1">
        <v>0</v>
      </c>
      <c r="G95" s="1">
        <v>0</v>
      </c>
      <c r="H95" s="1">
        <f t="shared" ref="H95:H140" si="19">SUM(D95:G95)</f>
        <v>33</v>
      </c>
      <c r="I95" s="2">
        <f t="shared" si="18"/>
        <v>0.52380952380952384</v>
      </c>
    </row>
    <row r="96" spans="1:10" x14ac:dyDescent="0.3">
      <c r="A96" s="91"/>
      <c r="B96" s="94"/>
      <c r="C96" t="s">
        <v>17</v>
      </c>
      <c r="D96" s="1">
        <v>6</v>
      </c>
      <c r="E96" s="1">
        <v>0</v>
      </c>
      <c r="F96" s="1">
        <v>0</v>
      </c>
      <c r="G96" s="1">
        <v>0</v>
      </c>
      <c r="H96" s="1">
        <f t="shared" si="19"/>
        <v>6</v>
      </c>
      <c r="I96" s="2">
        <f t="shared" si="18"/>
        <v>9.5238095238095233E-2</v>
      </c>
    </row>
    <row r="97" spans="1:9" x14ac:dyDescent="0.3">
      <c r="A97" s="91"/>
      <c r="B97" s="94"/>
      <c r="C97" t="s">
        <v>16</v>
      </c>
      <c r="D97" s="1">
        <v>2</v>
      </c>
      <c r="E97" s="1">
        <v>0</v>
      </c>
      <c r="F97" s="1">
        <v>0</v>
      </c>
      <c r="G97" s="1">
        <v>0</v>
      </c>
      <c r="H97" s="1">
        <f t="shared" si="19"/>
        <v>2</v>
      </c>
      <c r="I97" s="2">
        <f t="shared" si="18"/>
        <v>3.1746031746031744E-2</v>
      </c>
    </row>
    <row r="98" spans="1:9" x14ac:dyDescent="0.3">
      <c r="A98" s="91"/>
      <c r="B98" s="94"/>
      <c r="C98" t="s">
        <v>32</v>
      </c>
      <c r="D98" s="1">
        <v>0</v>
      </c>
      <c r="E98" s="1">
        <v>0</v>
      </c>
      <c r="F98" s="1">
        <v>0</v>
      </c>
      <c r="G98" s="1">
        <v>0</v>
      </c>
      <c r="H98" s="1">
        <f t="shared" si="19"/>
        <v>0</v>
      </c>
      <c r="I98" s="2">
        <f t="shared" si="18"/>
        <v>0</v>
      </c>
    </row>
    <row r="99" spans="1:9" x14ac:dyDescent="0.3">
      <c r="A99" s="91"/>
      <c r="B99" s="94"/>
      <c r="C99" t="s">
        <v>40</v>
      </c>
      <c r="D99" s="1">
        <v>21</v>
      </c>
      <c r="E99" s="1">
        <v>0</v>
      </c>
      <c r="F99" s="1">
        <v>0</v>
      </c>
      <c r="G99" s="1">
        <v>0</v>
      </c>
      <c r="H99" s="1">
        <f t="shared" si="19"/>
        <v>21</v>
      </c>
      <c r="I99" s="2">
        <f t="shared" si="18"/>
        <v>0.33333333333333331</v>
      </c>
    </row>
    <row r="100" spans="1:9" x14ac:dyDescent="0.3">
      <c r="A100" s="91"/>
      <c r="B100" s="94"/>
      <c r="C100" t="s">
        <v>13</v>
      </c>
      <c r="D100" s="1">
        <v>0</v>
      </c>
      <c r="E100" s="1">
        <v>0</v>
      </c>
      <c r="F100" s="1">
        <v>0</v>
      </c>
      <c r="G100" s="1">
        <v>0</v>
      </c>
      <c r="H100" s="1">
        <f t="shared" si="19"/>
        <v>0</v>
      </c>
      <c r="I100" s="2">
        <f>H100/$H$101</f>
        <v>0</v>
      </c>
    </row>
    <row r="101" spans="1:9" x14ac:dyDescent="0.3">
      <c r="A101" s="91"/>
      <c r="B101" s="95"/>
      <c r="C101" s="16" t="s">
        <v>4</v>
      </c>
      <c r="D101" s="11">
        <f>SUBTOTAL(109,D94:D100)</f>
        <v>63</v>
      </c>
      <c r="E101" s="11">
        <f>SUBTOTAL(109,E94:E100)</f>
        <v>0</v>
      </c>
      <c r="F101" s="11">
        <f>SUBTOTAL(109,F94:F100)</f>
        <v>0</v>
      </c>
      <c r="G101" s="11">
        <f>SUM(G94:G100)</f>
        <v>0</v>
      </c>
      <c r="H101" s="11">
        <f t="shared" si="19"/>
        <v>63</v>
      </c>
      <c r="I101" s="12">
        <f t="shared" si="18"/>
        <v>1</v>
      </c>
    </row>
    <row r="102" spans="1:9" x14ac:dyDescent="0.3">
      <c r="A102" s="91"/>
      <c r="B102" s="96" t="s">
        <v>17</v>
      </c>
      <c r="C102" t="s">
        <v>14</v>
      </c>
      <c r="D102" s="1">
        <v>1</v>
      </c>
      <c r="E102" s="1">
        <v>0</v>
      </c>
      <c r="F102" s="1">
        <v>0</v>
      </c>
      <c r="G102" s="1">
        <v>0</v>
      </c>
      <c r="H102" s="1">
        <f t="shared" si="19"/>
        <v>1</v>
      </c>
      <c r="I102" s="2">
        <f t="shared" ref="I102:I109" si="20">H102/$H$109</f>
        <v>7.6923076923076927E-2</v>
      </c>
    </row>
    <row r="103" spans="1:9" x14ac:dyDescent="0.3">
      <c r="A103" s="91"/>
      <c r="B103" s="97"/>
      <c r="C103" t="s">
        <v>15</v>
      </c>
      <c r="D103" s="1">
        <v>3</v>
      </c>
      <c r="E103" s="1">
        <v>0</v>
      </c>
      <c r="F103" s="1">
        <v>0</v>
      </c>
      <c r="G103" s="1">
        <v>0</v>
      </c>
      <c r="H103" s="1">
        <f t="shared" si="19"/>
        <v>3</v>
      </c>
      <c r="I103" s="2">
        <f t="shared" si="20"/>
        <v>0.23076923076923078</v>
      </c>
    </row>
    <row r="104" spans="1:9" x14ac:dyDescent="0.3">
      <c r="A104" s="91"/>
      <c r="B104" s="97"/>
      <c r="C104" t="s">
        <v>17</v>
      </c>
      <c r="D104" s="1">
        <v>1</v>
      </c>
      <c r="E104" s="1">
        <v>0</v>
      </c>
      <c r="F104" s="1">
        <v>0</v>
      </c>
      <c r="G104" s="1">
        <v>0</v>
      </c>
      <c r="H104" s="1">
        <f t="shared" si="19"/>
        <v>1</v>
      </c>
      <c r="I104" s="2">
        <f t="shared" si="20"/>
        <v>7.6923076923076927E-2</v>
      </c>
    </row>
    <row r="105" spans="1:9" x14ac:dyDescent="0.3">
      <c r="A105" s="91"/>
      <c r="B105" s="97"/>
      <c r="C105" t="s">
        <v>16</v>
      </c>
      <c r="D105" s="1">
        <v>0</v>
      </c>
      <c r="E105" s="1">
        <v>0</v>
      </c>
      <c r="F105" s="1">
        <v>0</v>
      </c>
      <c r="G105" s="1">
        <v>0</v>
      </c>
      <c r="H105" s="1">
        <f t="shared" si="19"/>
        <v>0</v>
      </c>
      <c r="I105" s="2">
        <f t="shared" si="20"/>
        <v>0</v>
      </c>
    </row>
    <row r="106" spans="1:9" x14ac:dyDescent="0.3">
      <c r="A106" s="91"/>
      <c r="B106" s="97"/>
      <c r="C106" t="s">
        <v>32</v>
      </c>
      <c r="D106" s="1">
        <v>0</v>
      </c>
      <c r="E106" s="1">
        <v>0</v>
      </c>
      <c r="F106" s="1">
        <v>0</v>
      </c>
      <c r="G106" s="1">
        <v>0</v>
      </c>
      <c r="H106" s="1">
        <f t="shared" si="19"/>
        <v>0</v>
      </c>
      <c r="I106" s="2">
        <f t="shared" si="20"/>
        <v>0</v>
      </c>
    </row>
    <row r="107" spans="1:9" x14ac:dyDescent="0.3">
      <c r="A107" s="91"/>
      <c r="B107" s="97"/>
      <c r="C107" t="s">
        <v>40</v>
      </c>
      <c r="D107" s="1">
        <v>8</v>
      </c>
      <c r="E107" s="1">
        <v>0</v>
      </c>
      <c r="F107" s="1">
        <v>0</v>
      </c>
      <c r="G107" s="1">
        <v>0</v>
      </c>
      <c r="H107" s="1">
        <f t="shared" si="19"/>
        <v>8</v>
      </c>
      <c r="I107" s="2">
        <f t="shared" si="20"/>
        <v>0.61538461538461542</v>
      </c>
    </row>
    <row r="108" spans="1:9" x14ac:dyDescent="0.3">
      <c r="A108" s="91"/>
      <c r="B108" s="97"/>
      <c r="C108" t="s">
        <v>13</v>
      </c>
      <c r="D108" s="1">
        <v>0</v>
      </c>
      <c r="E108" s="1">
        <v>0</v>
      </c>
      <c r="F108" s="1">
        <v>0</v>
      </c>
      <c r="G108" s="1">
        <v>0</v>
      </c>
      <c r="H108" s="1">
        <f t="shared" si="19"/>
        <v>0</v>
      </c>
      <c r="I108" s="2">
        <f>H108/$H$109</f>
        <v>0</v>
      </c>
    </row>
    <row r="109" spans="1:9" x14ac:dyDescent="0.3">
      <c r="A109" s="91"/>
      <c r="B109" s="98"/>
      <c r="C109" s="16" t="s">
        <v>4</v>
      </c>
      <c r="D109" s="11">
        <f>SUBTOTAL(109,D102:D108)</f>
        <v>13</v>
      </c>
      <c r="E109" s="11">
        <f>SUBTOTAL(109,E102:E108)</f>
        <v>0</v>
      </c>
      <c r="F109" s="11">
        <f>SUBTOTAL(109,F102:F108)</f>
        <v>0</v>
      </c>
      <c r="G109" s="11">
        <f t="shared" ref="G109" si="21">SUBTOTAL(109,G102:G108)</f>
        <v>0</v>
      </c>
      <c r="H109" s="11">
        <f t="shared" ref="H109" si="22">SUBTOTAL(109,H102:H108)</f>
        <v>13</v>
      </c>
      <c r="I109" s="12">
        <f t="shared" si="20"/>
        <v>1</v>
      </c>
    </row>
    <row r="110" spans="1:9" x14ac:dyDescent="0.3">
      <c r="A110" s="91"/>
      <c r="B110" s="96" t="s">
        <v>15</v>
      </c>
      <c r="C110" t="s">
        <v>14</v>
      </c>
      <c r="D110" s="1">
        <v>0</v>
      </c>
      <c r="E110" s="1">
        <v>0</v>
      </c>
      <c r="F110" s="1">
        <v>0</v>
      </c>
      <c r="G110" s="1">
        <v>0</v>
      </c>
      <c r="H110" s="1">
        <f t="shared" si="19"/>
        <v>0</v>
      </c>
      <c r="I110" s="2">
        <f t="shared" ref="I110:I117" si="23">H110/$H$117</f>
        <v>0</v>
      </c>
    </row>
    <row r="111" spans="1:9" x14ac:dyDescent="0.3">
      <c r="A111" s="91"/>
      <c r="B111" s="97"/>
      <c r="C111" t="s">
        <v>15</v>
      </c>
      <c r="D111" s="1">
        <v>2</v>
      </c>
      <c r="E111" s="1">
        <v>0</v>
      </c>
      <c r="F111" s="1">
        <v>0</v>
      </c>
      <c r="G111" s="1">
        <v>0</v>
      </c>
      <c r="H111" s="1">
        <f t="shared" si="19"/>
        <v>2</v>
      </c>
      <c r="I111" s="2">
        <f t="shared" si="23"/>
        <v>0.33333333333333331</v>
      </c>
    </row>
    <row r="112" spans="1:9" x14ac:dyDescent="0.3">
      <c r="A112" s="91"/>
      <c r="B112" s="97"/>
      <c r="C112" t="s">
        <v>17</v>
      </c>
      <c r="D112" s="1">
        <v>0</v>
      </c>
      <c r="E112" s="1">
        <v>0</v>
      </c>
      <c r="F112" s="1">
        <v>0</v>
      </c>
      <c r="G112" s="1">
        <v>0</v>
      </c>
      <c r="H112" s="1">
        <f t="shared" si="19"/>
        <v>0</v>
      </c>
      <c r="I112" s="2">
        <f t="shared" si="23"/>
        <v>0</v>
      </c>
    </row>
    <row r="113" spans="1:9" x14ac:dyDescent="0.3">
      <c r="A113" s="91"/>
      <c r="B113" s="97"/>
      <c r="C113" t="s">
        <v>16</v>
      </c>
      <c r="D113" s="1">
        <v>0</v>
      </c>
      <c r="E113" s="1">
        <v>0</v>
      </c>
      <c r="F113" s="1">
        <v>0</v>
      </c>
      <c r="G113" s="1">
        <v>0</v>
      </c>
      <c r="H113" s="1">
        <f t="shared" si="19"/>
        <v>0</v>
      </c>
      <c r="I113" s="2">
        <f t="shared" si="23"/>
        <v>0</v>
      </c>
    </row>
    <row r="114" spans="1:9" x14ac:dyDescent="0.3">
      <c r="A114" s="91"/>
      <c r="B114" s="97"/>
      <c r="C114" t="s">
        <v>32</v>
      </c>
      <c r="D114" s="1">
        <v>0</v>
      </c>
      <c r="E114" s="1">
        <v>0</v>
      </c>
      <c r="F114" s="1">
        <v>0</v>
      </c>
      <c r="G114" s="1">
        <v>0</v>
      </c>
      <c r="H114" s="1">
        <f t="shared" si="19"/>
        <v>0</v>
      </c>
      <c r="I114" s="2">
        <f t="shared" si="23"/>
        <v>0</v>
      </c>
    </row>
    <row r="115" spans="1:9" x14ac:dyDescent="0.3">
      <c r="A115" s="91"/>
      <c r="B115" s="97"/>
      <c r="C115" t="s">
        <v>40</v>
      </c>
      <c r="D115" s="1">
        <v>4</v>
      </c>
      <c r="E115" s="1">
        <v>0</v>
      </c>
      <c r="F115" s="1">
        <v>0</v>
      </c>
      <c r="G115" s="1">
        <v>0</v>
      </c>
      <c r="H115" s="1">
        <f t="shared" si="19"/>
        <v>4</v>
      </c>
      <c r="I115" s="2">
        <f t="shared" si="23"/>
        <v>0.66666666666666663</v>
      </c>
    </row>
    <row r="116" spans="1:9" x14ac:dyDescent="0.3">
      <c r="A116" s="91"/>
      <c r="B116" s="97"/>
      <c r="C116" t="s">
        <v>13</v>
      </c>
      <c r="D116" s="1">
        <v>0</v>
      </c>
      <c r="E116" s="1">
        <v>0</v>
      </c>
      <c r="F116" s="1">
        <v>0</v>
      </c>
      <c r="G116" s="1">
        <v>0</v>
      </c>
      <c r="H116" s="1">
        <f t="shared" si="19"/>
        <v>0</v>
      </c>
      <c r="I116" s="2">
        <f>H116/$H$117</f>
        <v>0</v>
      </c>
    </row>
    <row r="117" spans="1:9" x14ac:dyDescent="0.3">
      <c r="A117" s="91"/>
      <c r="B117" s="98"/>
      <c r="C117" s="16" t="s">
        <v>4</v>
      </c>
      <c r="D117" s="11">
        <f>SUM(D110:D116)</f>
        <v>6</v>
      </c>
      <c r="E117" s="11">
        <f>SUM(E110:E116)</f>
        <v>0</v>
      </c>
      <c r="F117" s="11">
        <f>SUM(F110:F116)</f>
        <v>0</v>
      </c>
      <c r="G117" s="11">
        <f t="shared" ref="G117" si="24">SUM(G110:G116)</f>
        <v>0</v>
      </c>
      <c r="H117" s="11">
        <f t="shared" ref="H117" si="25">SUM(H110:H116)</f>
        <v>6</v>
      </c>
      <c r="I117" s="12">
        <f t="shared" si="23"/>
        <v>1</v>
      </c>
    </row>
    <row r="118" spans="1:9" x14ac:dyDescent="0.3">
      <c r="A118" s="91"/>
      <c r="B118" s="96" t="s">
        <v>16</v>
      </c>
      <c r="C118" t="s">
        <v>14</v>
      </c>
      <c r="D118" s="1">
        <v>0</v>
      </c>
      <c r="E118" s="1">
        <v>0</v>
      </c>
      <c r="F118" s="1">
        <v>0</v>
      </c>
      <c r="G118" s="1">
        <v>0</v>
      </c>
      <c r="H118" s="1">
        <f t="shared" si="19"/>
        <v>0</v>
      </c>
      <c r="I118" s="2" t="e">
        <f t="shared" ref="I118:I125" si="26">H118/$H$125</f>
        <v>#DIV/0!</v>
      </c>
    </row>
    <row r="119" spans="1:9" x14ac:dyDescent="0.3">
      <c r="A119" s="91"/>
      <c r="B119" s="97"/>
      <c r="C119" t="s">
        <v>15</v>
      </c>
      <c r="D119" s="1">
        <v>0</v>
      </c>
      <c r="E119" s="1">
        <v>0</v>
      </c>
      <c r="F119" s="1">
        <v>0</v>
      </c>
      <c r="G119" s="1">
        <v>0</v>
      </c>
      <c r="H119" s="1">
        <f t="shared" si="19"/>
        <v>0</v>
      </c>
      <c r="I119" s="2" t="e">
        <f t="shared" si="26"/>
        <v>#DIV/0!</v>
      </c>
    </row>
    <row r="120" spans="1:9" x14ac:dyDescent="0.3">
      <c r="A120" s="91"/>
      <c r="B120" s="97"/>
      <c r="C120" t="s">
        <v>17</v>
      </c>
      <c r="D120" s="1">
        <v>0</v>
      </c>
      <c r="E120" s="1">
        <v>0</v>
      </c>
      <c r="F120" s="1">
        <v>0</v>
      </c>
      <c r="G120" s="1">
        <v>0</v>
      </c>
      <c r="H120" s="1">
        <f t="shared" si="19"/>
        <v>0</v>
      </c>
      <c r="I120" s="2" t="e">
        <f t="shared" si="26"/>
        <v>#DIV/0!</v>
      </c>
    </row>
    <row r="121" spans="1:9" x14ac:dyDescent="0.3">
      <c r="A121" s="91"/>
      <c r="B121" s="97"/>
      <c r="C121" t="s">
        <v>16</v>
      </c>
      <c r="D121" s="1">
        <v>0</v>
      </c>
      <c r="E121" s="1">
        <v>0</v>
      </c>
      <c r="F121" s="1">
        <v>0</v>
      </c>
      <c r="G121" s="1">
        <v>0</v>
      </c>
      <c r="H121" s="1">
        <f t="shared" si="19"/>
        <v>0</v>
      </c>
      <c r="I121" s="2" t="e">
        <f t="shared" si="26"/>
        <v>#DIV/0!</v>
      </c>
    </row>
    <row r="122" spans="1:9" x14ac:dyDescent="0.3">
      <c r="A122" s="91"/>
      <c r="B122" s="97"/>
      <c r="C122" t="s">
        <v>32</v>
      </c>
      <c r="D122" s="1">
        <v>0</v>
      </c>
      <c r="E122" s="1">
        <v>0</v>
      </c>
      <c r="F122" s="1">
        <v>0</v>
      </c>
      <c r="G122" s="1">
        <v>0</v>
      </c>
      <c r="H122" s="1">
        <f t="shared" si="19"/>
        <v>0</v>
      </c>
      <c r="I122" s="2" t="e">
        <f t="shared" si="26"/>
        <v>#DIV/0!</v>
      </c>
    </row>
    <row r="123" spans="1:9" x14ac:dyDescent="0.3">
      <c r="A123" s="91"/>
      <c r="B123" s="97"/>
      <c r="C123" t="s">
        <v>40</v>
      </c>
      <c r="D123" s="1">
        <v>0</v>
      </c>
      <c r="E123" s="1">
        <v>0</v>
      </c>
      <c r="F123" s="1">
        <v>0</v>
      </c>
      <c r="G123" s="1">
        <v>0</v>
      </c>
      <c r="H123" s="1">
        <f t="shared" si="19"/>
        <v>0</v>
      </c>
      <c r="I123" s="2" t="e">
        <f t="shared" si="26"/>
        <v>#DIV/0!</v>
      </c>
    </row>
    <row r="124" spans="1:9" x14ac:dyDescent="0.3">
      <c r="A124" s="91"/>
      <c r="B124" s="97"/>
      <c r="C124" t="s">
        <v>13</v>
      </c>
      <c r="D124" s="1">
        <v>0</v>
      </c>
      <c r="E124" s="1">
        <v>0</v>
      </c>
      <c r="F124" s="1">
        <v>0</v>
      </c>
      <c r="G124" s="1">
        <v>0</v>
      </c>
      <c r="H124" s="1">
        <f t="shared" si="19"/>
        <v>0</v>
      </c>
      <c r="I124" s="2" t="e">
        <f>H124/$H$125</f>
        <v>#DIV/0!</v>
      </c>
    </row>
    <row r="125" spans="1:9" x14ac:dyDescent="0.3">
      <c r="A125" s="91"/>
      <c r="B125" s="98"/>
      <c r="C125" s="16" t="s">
        <v>4</v>
      </c>
      <c r="D125" s="11">
        <f>SUM(D118:D124)</f>
        <v>0</v>
      </c>
      <c r="E125" s="11">
        <f>SUM(E118:E124)</f>
        <v>0</v>
      </c>
      <c r="F125" s="11">
        <v>0</v>
      </c>
      <c r="G125" s="11">
        <f t="shared" ref="G125" si="27">SUM(G118:G124)</f>
        <v>0</v>
      </c>
      <c r="H125" s="11">
        <f t="shared" ref="H125" si="28">SUM(H118:H124)</f>
        <v>0</v>
      </c>
      <c r="I125" s="12" t="e">
        <f t="shared" si="26"/>
        <v>#DIV/0!</v>
      </c>
    </row>
    <row r="126" spans="1:9" x14ac:dyDescent="0.3">
      <c r="A126" s="91"/>
      <c r="B126" s="96" t="s">
        <v>14</v>
      </c>
      <c r="C126" t="s">
        <v>14</v>
      </c>
      <c r="D126" s="1">
        <v>0</v>
      </c>
      <c r="E126" s="1">
        <v>0</v>
      </c>
      <c r="F126" s="1">
        <v>0</v>
      </c>
      <c r="G126" s="1">
        <v>0</v>
      </c>
      <c r="H126" s="1">
        <f t="shared" si="19"/>
        <v>0</v>
      </c>
      <c r="I126" s="2">
        <f t="shared" ref="I126:I133" si="29">H126/$H$133</f>
        <v>0</v>
      </c>
    </row>
    <row r="127" spans="1:9" x14ac:dyDescent="0.3">
      <c r="A127" s="91"/>
      <c r="B127" s="97"/>
      <c r="C127" t="s">
        <v>15</v>
      </c>
      <c r="D127" s="1">
        <v>2</v>
      </c>
      <c r="E127" s="1">
        <v>0</v>
      </c>
      <c r="F127" s="1">
        <v>0</v>
      </c>
      <c r="G127" s="1">
        <v>0</v>
      </c>
      <c r="H127" s="1">
        <f t="shared" si="19"/>
        <v>2</v>
      </c>
      <c r="I127" s="2">
        <f t="shared" si="29"/>
        <v>0.66666666666666663</v>
      </c>
    </row>
    <row r="128" spans="1:9" x14ac:dyDescent="0.3">
      <c r="A128" s="91"/>
      <c r="B128" s="97"/>
      <c r="C128" t="s">
        <v>17</v>
      </c>
      <c r="D128" s="1">
        <v>0</v>
      </c>
      <c r="E128" s="1">
        <v>0</v>
      </c>
      <c r="F128" s="1">
        <v>0</v>
      </c>
      <c r="G128" s="1">
        <v>0</v>
      </c>
      <c r="H128" s="1">
        <f t="shared" si="19"/>
        <v>0</v>
      </c>
      <c r="I128" s="2">
        <f t="shared" si="29"/>
        <v>0</v>
      </c>
    </row>
    <row r="129" spans="1:9" x14ac:dyDescent="0.3">
      <c r="A129" s="91"/>
      <c r="B129" s="97"/>
      <c r="C129" t="s">
        <v>16</v>
      </c>
      <c r="D129" s="1">
        <v>0</v>
      </c>
      <c r="E129" s="1">
        <v>0</v>
      </c>
      <c r="F129" s="1">
        <v>0</v>
      </c>
      <c r="G129" s="1">
        <v>0</v>
      </c>
      <c r="H129" s="1">
        <f t="shared" si="19"/>
        <v>0</v>
      </c>
      <c r="I129" s="2">
        <f t="shared" si="29"/>
        <v>0</v>
      </c>
    </row>
    <row r="130" spans="1:9" x14ac:dyDescent="0.3">
      <c r="A130" s="91"/>
      <c r="B130" s="97"/>
      <c r="C130" t="s">
        <v>32</v>
      </c>
      <c r="D130" s="1">
        <v>0</v>
      </c>
      <c r="E130" s="1">
        <v>0</v>
      </c>
      <c r="F130" s="1">
        <v>0</v>
      </c>
      <c r="G130" s="1">
        <v>0</v>
      </c>
      <c r="H130" s="1">
        <f t="shared" si="19"/>
        <v>0</v>
      </c>
      <c r="I130" s="2">
        <f t="shared" si="29"/>
        <v>0</v>
      </c>
    </row>
    <row r="131" spans="1:9" x14ac:dyDescent="0.3">
      <c r="A131" s="91"/>
      <c r="B131" s="97"/>
      <c r="C131" t="s">
        <v>40</v>
      </c>
      <c r="D131" s="1">
        <v>1</v>
      </c>
      <c r="E131" s="1">
        <v>0</v>
      </c>
      <c r="F131" s="1">
        <v>0</v>
      </c>
      <c r="G131" s="1">
        <v>0</v>
      </c>
      <c r="H131" s="1">
        <f t="shared" si="19"/>
        <v>1</v>
      </c>
      <c r="I131" s="2">
        <f t="shared" si="29"/>
        <v>0.33333333333333331</v>
      </c>
    </row>
    <row r="132" spans="1:9" x14ac:dyDescent="0.3">
      <c r="A132" s="91"/>
      <c r="B132" s="97"/>
      <c r="C132" t="s">
        <v>13</v>
      </c>
      <c r="D132" s="1">
        <v>0</v>
      </c>
      <c r="E132" s="1">
        <v>0</v>
      </c>
      <c r="F132" s="1">
        <v>0</v>
      </c>
      <c r="G132" s="1">
        <v>0</v>
      </c>
      <c r="H132" s="1">
        <f t="shared" si="19"/>
        <v>0</v>
      </c>
      <c r="I132" s="2">
        <f>H132/$H$133</f>
        <v>0</v>
      </c>
    </row>
    <row r="133" spans="1:9" x14ac:dyDescent="0.3">
      <c r="A133" s="91"/>
      <c r="B133" s="98"/>
      <c r="C133" s="16" t="s">
        <v>4</v>
      </c>
      <c r="D133" s="11">
        <v>3</v>
      </c>
      <c r="E133" s="11"/>
      <c r="F133" s="11"/>
      <c r="G133" s="11"/>
      <c r="H133" s="11">
        <f t="shared" ref="H133" si="30">SUM(H126:H132)</f>
        <v>3</v>
      </c>
      <c r="I133" s="12">
        <f t="shared" si="29"/>
        <v>1</v>
      </c>
    </row>
    <row r="134" spans="1:9" x14ac:dyDescent="0.3">
      <c r="A134" s="91"/>
      <c r="B134" s="96" t="s">
        <v>32</v>
      </c>
      <c r="C134" t="s">
        <v>14</v>
      </c>
      <c r="D134" s="1">
        <v>0</v>
      </c>
      <c r="E134" s="1">
        <v>0</v>
      </c>
      <c r="F134" s="1">
        <v>0</v>
      </c>
      <c r="G134" s="1">
        <v>0</v>
      </c>
      <c r="H134" s="1">
        <f t="shared" si="19"/>
        <v>0</v>
      </c>
      <c r="I134" s="2">
        <f t="shared" ref="I134:I141" si="31">H134/$H$141</f>
        <v>0</v>
      </c>
    </row>
    <row r="135" spans="1:9" x14ac:dyDescent="0.3">
      <c r="A135" s="91"/>
      <c r="B135" s="97"/>
      <c r="C135" t="s">
        <v>15</v>
      </c>
      <c r="D135" s="1">
        <v>1</v>
      </c>
      <c r="E135" s="1">
        <v>0</v>
      </c>
      <c r="F135" s="1">
        <v>0</v>
      </c>
      <c r="G135" s="1">
        <v>0</v>
      </c>
      <c r="H135" s="1">
        <f t="shared" si="19"/>
        <v>1</v>
      </c>
      <c r="I135" s="2">
        <f t="shared" si="31"/>
        <v>1</v>
      </c>
    </row>
    <row r="136" spans="1:9" x14ac:dyDescent="0.3">
      <c r="A136" s="91"/>
      <c r="B136" s="97"/>
      <c r="C136" t="s">
        <v>17</v>
      </c>
      <c r="D136" s="1">
        <v>0</v>
      </c>
      <c r="E136" s="1">
        <v>0</v>
      </c>
      <c r="F136" s="1">
        <v>0</v>
      </c>
      <c r="G136" s="1">
        <v>0</v>
      </c>
      <c r="H136" s="1">
        <f t="shared" si="19"/>
        <v>0</v>
      </c>
      <c r="I136" s="2">
        <f t="shared" si="31"/>
        <v>0</v>
      </c>
    </row>
    <row r="137" spans="1:9" x14ac:dyDescent="0.3">
      <c r="A137" s="91"/>
      <c r="B137" s="97"/>
      <c r="C137" t="s">
        <v>16</v>
      </c>
      <c r="D137" s="1">
        <v>0</v>
      </c>
      <c r="E137" s="1">
        <v>0</v>
      </c>
      <c r="F137" s="1">
        <v>0</v>
      </c>
      <c r="G137" s="1">
        <v>0</v>
      </c>
      <c r="H137" s="1">
        <f t="shared" si="19"/>
        <v>0</v>
      </c>
      <c r="I137" s="2">
        <f t="shared" si="31"/>
        <v>0</v>
      </c>
    </row>
    <row r="138" spans="1:9" x14ac:dyDescent="0.3">
      <c r="A138" s="91"/>
      <c r="B138" s="97"/>
      <c r="C138" t="s">
        <v>32</v>
      </c>
      <c r="D138" s="1">
        <v>0</v>
      </c>
      <c r="E138" s="1">
        <v>0</v>
      </c>
      <c r="F138" s="1">
        <v>0</v>
      </c>
      <c r="G138" s="1">
        <v>0</v>
      </c>
      <c r="H138" s="1">
        <f t="shared" si="19"/>
        <v>0</v>
      </c>
      <c r="I138" s="2">
        <f t="shared" si="31"/>
        <v>0</v>
      </c>
    </row>
    <row r="139" spans="1:9" x14ac:dyDescent="0.3">
      <c r="A139" s="91"/>
      <c r="B139" s="97"/>
      <c r="C139" t="s">
        <v>40</v>
      </c>
      <c r="D139" s="1">
        <v>0</v>
      </c>
      <c r="E139" s="1">
        <v>0</v>
      </c>
      <c r="F139" s="1">
        <v>0</v>
      </c>
      <c r="G139" s="1">
        <v>0</v>
      </c>
      <c r="H139" s="1">
        <f t="shared" si="19"/>
        <v>0</v>
      </c>
      <c r="I139" s="2">
        <f t="shared" si="31"/>
        <v>0</v>
      </c>
    </row>
    <row r="140" spans="1:9" x14ac:dyDescent="0.3">
      <c r="A140" s="91"/>
      <c r="B140" s="97"/>
      <c r="C140" t="s">
        <v>13</v>
      </c>
      <c r="D140" s="1">
        <v>0</v>
      </c>
      <c r="E140" s="1">
        <v>0</v>
      </c>
      <c r="F140" s="1">
        <v>0</v>
      </c>
      <c r="G140" s="1">
        <v>0</v>
      </c>
      <c r="H140" s="1">
        <f t="shared" si="19"/>
        <v>0</v>
      </c>
      <c r="I140" s="2">
        <f>H140/$H$141</f>
        <v>0</v>
      </c>
    </row>
    <row r="141" spans="1:9" x14ac:dyDescent="0.3">
      <c r="A141" s="92"/>
      <c r="B141" s="98"/>
      <c r="C141" s="16" t="s">
        <v>4</v>
      </c>
      <c r="D141" s="11">
        <f>SUM(D134:D140)</f>
        <v>1</v>
      </c>
      <c r="E141" s="11">
        <f>SUM(E134:E140)</f>
        <v>0</v>
      </c>
      <c r="F141" s="11">
        <f>SUM(F134:F140)</f>
        <v>0</v>
      </c>
      <c r="G141" s="11">
        <f t="shared" ref="G141:H141" si="32">SUM(G134:G140)</f>
        <v>0</v>
      </c>
      <c r="H141" s="11">
        <f t="shared" si="32"/>
        <v>1</v>
      </c>
      <c r="I141" s="12">
        <f t="shared" si="31"/>
        <v>1</v>
      </c>
    </row>
    <row r="142" spans="1:9" x14ac:dyDescent="0.3">
      <c r="C142" s="58"/>
      <c r="D142" s="58"/>
      <c r="E142" s="58"/>
      <c r="F142" s="58"/>
      <c r="G142" s="58"/>
      <c r="H142" s="58"/>
      <c r="I142" s="58"/>
    </row>
    <row r="143" spans="1:9" ht="31.2" customHeight="1" x14ac:dyDescent="0.3">
      <c r="C143" s="80" t="s">
        <v>38</v>
      </c>
      <c r="D143" s="79"/>
      <c r="E143" s="79"/>
      <c r="F143" s="79"/>
      <c r="G143" s="79"/>
      <c r="H143" s="79"/>
      <c r="I143" s="81"/>
    </row>
    <row r="144" spans="1:9" x14ac:dyDescent="0.3">
      <c r="C144" s="103" t="s">
        <v>65</v>
      </c>
      <c r="D144" s="104"/>
      <c r="E144" s="104"/>
      <c r="F144" s="104"/>
      <c r="G144" s="104"/>
      <c r="H144" s="104"/>
      <c r="I144" s="105"/>
    </row>
    <row r="145" spans="3:9" x14ac:dyDescent="0.3">
      <c r="C145" s="106"/>
      <c r="D145" s="107"/>
      <c r="E145" s="107"/>
      <c r="F145" s="107"/>
      <c r="G145" s="107"/>
      <c r="H145" s="107"/>
      <c r="I145" s="108"/>
    </row>
    <row r="146" spans="3:9" ht="15" thickBot="1" x14ac:dyDescent="0.35">
      <c r="C146" s="100" t="s">
        <v>39</v>
      </c>
      <c r="D146" s="101"/>
      <c r="E146" s="101"/>
      <c r="F146" s="101"/>
      <c r="G146" s="101"/>
      <c r="H146" s="101"/>
      <c r="I146" s="102"/>
    </row>
    <row r="147" spans="3:9" ht="65.25" customHeight="1" thickBot="1" x14ac:dyDescent="0.35">
      <c r="C147" s="54" t="s">
        <v>59</v>
      </c>
      <c r="D147" s="55"/>
      <c r="E147" s="55"/>
      <c r="F147" s="55"/>
      <c r="G147" s="55"/>
      <c r="H147" s="55"/>
      <c r="I147" s="56"/>
    </row>
    <row r="148" spans="3:9" x14ac:dyDescent="0.3">
      <c r="C148" s="99"/>
      <c r="D148" s="99"/>
      <c r="E148" s="99"/>
      <c r="F148" s="99"/>
      <c r="G148" s="99"/>
      <c r="H148" s="99"/>
      <c r="I148" s="99"/>
    </row>
  </sheetData>
  <sheetProtection sheet="1" objects="1" scenarios="1"/>
  <mergeCells count="32">
    <mergeCell ref="C148:I148"/>
    <mergeCell ref="C142:I142"/>
    <mergeCell ref="C143:I143"/>
    <mergeCell ref="C146:I146"/>
    <mergeCell ref="C147:I147"/>
    <mergeCell ref="C144:I145"/>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pageMargins left="0.25" right="0.25" top="0.75" bottom="0.75" header="0.3" footer="0.3"/>
  <pageSetup scale="90" orientation="portrait" r:id="rId1"/>
  <drawing r:id="rId2"/>
  <tableParts count="10">
    <tablePart r:id="rId3"/>
    <tablePart r:id="rId4"/>
    <tablePart r:id="rId5"/>
    <tablePart r:id="rId6"/>
    <tablePart r:id="rId7"/>
    <tablePart r:id="rId8"/>
    <tablePart r:id="rId9"/>
    <tablePart r:id="rId10"/>
    <tablePart r:id="rId1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2024-04-19T18:23:08Z</cp:lastPrinted>
  <dcterms:created xsi:type="dcterms:W3CDTF">2016-05-12T13:52:51Z</dcterms:created>
  <dcterms:modified xsi:type="dcterms:W3CDTF">2024-05-31T16:11:09Z</dcterms:modified>
</cp:coreProperties>
</file>