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F:\Cdcommon\Sele\Housing Forward\2025\Homeownership\_RFP\"/>
    </mc:Choice>
  </mc:AlternateContent>
  <xr:revisionPtr revIDLastSave="0" documentId="13_ncr:1_{B05DD773-789D-4CFB-BB0D-693FC590E8DB}" xr6:coauthVersionLast="47" xr6:coauthVersionMax="47" xr10:uidLastSave="{00000000-0000-0000-0000-000000000000}"/>
  <bookViews>
    <workbookView xWindow="28680" yWindow="-120" windowWidth="29040" windowHeight="15720" firstSheet="1" activeTab="3" xr2:uid="{00000000-000D-0000-FFFF-FFFF00000000}"/>
  </bookViews>
  <sheets>
    <sheet name="Instructions" sheetId="14" r:id="rId1"/>
    <sheet name="1. Agency Overview" sheetId="4" r:id="rId2"/>
    <sheet name="2. Dev Budget" sheetId="7" r:id="rId3"/>
    <sheet name="3. Summary-Dev" sheetId="6" r:id="rId4"/>
    <sheet name="Program A" sheetId="9" r:id="rId5"/>
    <sheet name="Program B" sheetId="10" r:id="rId6"/>
    <sheet name="Program C" sheetId="11" r:id="rId7"/>
    <sheet name="AppIV-Summ" sheetId="12" r:id="rId8"/>
    <sheet name="AppIV-PgExp" sheetId="13" r:id="rId9"/>
  </sheets>
  <externalReferences>
    <externalReference r:id="rId10"/>
    <externalReference r:id="rId11"/>
    <externalReference r:id="rId12"/>
    <externalReference r:id="rId13"/>
  </externalReferences>
  <definedNames>
    <definedName name="Agency" localSheetId="8">'[1]AppIV-Summ'!$B$1</definedName>
    <definedName name="Agency" localSheetId="7">'AppIV-Summ'!$B$1</definedName>
    <definedName name="Agency">'[2]AppIV-Summ'!$B$1</definedName>
    <definedName name="Areas">[3]Sheet1!$A$1:$A$2</definedName>
    <definedName name="ltr">#REF!</definedName>
    <definedName name="org">#REF!</definedName>
    <definedName name="pgm">#REF!</definedName>
    <definedName name="_xlnm.Print_Titles" localSheetId="8">'AppIV-PgExp'!$1:$6</definedName>
    <definedName name="_xlnm.Print_Titles" localSheetId="4">'Program A'!$A:$A</definedName>
    <definedName name="_xlnm.Print_Titles" localSheetId="5">'Program B'!$A:$A</definedName>
    <definedName name="_xlnm.Print_Titles" localSheetId="6">'Program C'!$A:$A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6" l="1"/>
  <c r="F32" i="6"/>
  <c r="F31" i="6"/>
  <c r="E33" i="6"/>
  <c r="E32" i="6"/>
  <c r="E31" i="6"/>
  <c r="F30" i="6"/>
  <c r="E30" i="6"/>
  <c r="F26" i="6"/>
  <c r="F25" i="6"/>
  <c r="C4" i="6"/>
  <c r="C3" i="6"/>
  <c r="C2" i="6"/>
  <c r="D51" i="6"/>
  <c r="E51" i="6" s="1"/>
  <c r="E49" i="6" s="1"/>
  <c r="E44" i="6" s="1"/>
  <c r="D109" i="6"/>
  <c r="D80" i="6"/>
  <c r="C8" i="6"/>
  <c r="B67" i="6" s="1"/>
  <c r="C7" i="6"/>
  <c r="B38" i="6" s="1"/>
  <c r="C9" i="6"/>
  <c r="B96" i="6" s="1"/>
  <c r="B9" i="6"/>
  <c r="B8" i="6"/>
  <c r="B7" i="6"/>
  <c r="AA72" i="7"/>
  <c r="F118" i="6"/>
  <c r="E118" i="6"/>
  <c r="D118" i="6"/>
  <c r="D98" i="6"/>
  <c r="D99" i="6" s="1"/>
  <c r="D101" i="6" s="1"/>
  <c r="D117" i="6" s="1"/>
  <c r="F97" i="6"/>
  <c r="F98" i="6" s="1"/>
  <c r="F99" i="6" s="1"/>
  <c r="F101" i="6" s="1"/>
  <c r="F117" i="6" s="1"/>
  <c r="E97" i="6"/>
  <c r="E98" i="6" s="1"/>
  <c r="E99" i="6" s="1"/>
  <c r="E101" i="6" s="1"/>
  <c r="E117" i="6" s="1"/>
  <c r="F16" i="6"/>
  <c r="F14" i="6"/>
  <c r="G102" i="7"/>
  <c r="G101" i="7"/>
  <c r="G100" i="7"/>
  <c r="G99" i="7"/>
  <c r="G93" i="7"/>
  <c r="G92" i="7"/>
  <c r="G91" i="7"/>
  <c r="G90" i="7"/>
  <c r="G89" i="7"/>
  <c r="G88" i="7"/>
  <c r="G87" i="7"/>
  <c r="G86" i="7"/>
  <c r="G85" i="7"/>
  <c r="G84" i="7"/>
  <c r="G83" i="7"/>
  <c r="G79" i="7"/>
  <c r="G78" i="7"/>
  <c r="G77" i="7"/>
  <c r="G76" i="7"/>
  <c r="G75" i="7"/>
  <c r="G71" i="7"/>
  <c r="G70" i="7"/>
  <c r="G69" i="7"/>
  <c r="G68" i="7"/>
  <c r="G67" i="7"/>
  <c r="G66" i="7"/>
  <c r="G65" i="7"/>
  <c r="G64" i="7"/>
  <c r="G63" i="7"/>
  <c r="G62" i="7"/>
  <c r="G61" i="7"/>
  <c r="G60" i="7"/>
  <c r="G59" i="7"/>
  <c r="G58" i="7"/>
  <c r="G57" i="7"/>
  <c r="G56" i="7"/>
  <c r="G55" i="7"/>
  <c r="G47" i="7"/>
  <c r="G50" i="7"/>
  <c r="G49" i="7"/>
  <c r="G48" i="7"/>
  <c r="G46" i="7"/>
  <c r="G45" i="7"/>
  <c r="G44" i="7"/>
  <c r="G43" i="7"/>
  <c r="G42" i="7"/>
  <c r="G41" i="7"/>
  <c r="G40" i="7"/>
  <c r="G36" i="7"/>
  <c r="G35" i="7"/>
  <c r="G34" i="7"/>
  <c r="G33" i="7"/>
  <c r="G32" i="7"/>
  <c r="G31" i="7"/>
  <c r="G30" i="7"/>
  <c r="G29" i="7"/>
  <c r="G28" i="7"/>
  <c r="G27" i="7"/>
  <c r="G18" i="7"/>
  <c r="G17" i="7"/>
  <c r="G16" i="7"/>
  <c r="G12" i="7"/>
  <c r="G11" i="7"/>
  <c r="G10" i="7"/>
  <c r="G9" i="7"/>
  <c r="G13" i="7" s="1"/>
  <c r="C5" i="7"/>
  <c r="C4" i="7"/>
  <c r="B16" i="6" s="1"/>
  <c r="AK103" i="7"/>
  <c r="AM103" i="7" s="1"/>
  <c r="AM102" i="7"/>
  <c r="AL102" i="7"/>
  <c r="AM101" i="7"/>
  <c r="AL101" i="7"/>
  <c r="AM100" i="7"/>
  <c r="AL100" i="7"/>
  <c r="AM99" i="7"/>
  <c r="AL99" i="7"/>
  <c r="AK94" i="7"/>
  <c r="AM93" i="7"/>
  <c r="AL93" i="7"/>
  <c r="AM92" i="7"/>
  <c r="AL92" i="7"/>
  <c r="AM91" i="7"/>
  <c r="AL91" i="7"/>
  <c r="AM90" i="7"/>
  <c r="AL90" i="7"/>
  <c r="AM89" i="7"/>
  <c r="AL89" i="7"/>
  <c r="AM88" i="7"/>
  <c r="AL88" i="7"/>
  <c r="AM87" i="7"/>
  <c r="AL87" i="7"/>
  <c r="AM86" i="7"/>
  <c r="AL86" i="7"/>
  <c r="AM85" i="7"/>
  <c r="AL85" i="7"/>
  <c r="AM84" i="7"/>
  <c r="AL84" i="7"/>
  <c r="AM83" i="7"/>
  <c r="AL83" i="7"/>
  <c r="AK80" i="7"/>
  <c r="AL80" i="7" s="1"/>
  <c r="AM79" i="7"/>
  <c r="AL79" i="7"/>
  <c r="AM78" i="7"/>
  <c r="AL78" i="7"/>
  <c r="AM77" i="7"/>
  <c r="AL77" i="7"/>
  <c r="AM76" i="7"/>
  <c r="AL76" i="7"/>
  <c r="AM75" i="7"/>
  <c r="AL75" i="7"/>
  <c r="AK72" i="7"/>
  <c r="AM72" i="7" s="1"/>
  <c r="AM71" i="7"/>
  <c r="AL71" i="7"/>
  <c r="AM70" i="7"/>
  <c r="AL70" i="7"/>
  <c r="AM69" i="7"/>
  <c r="AL69" i="7"/>
  <c r="AM68" i="7"/>
  <c r="AL68" i="7"/>
  <c r="AM67" i="7"/>
  <c r="AL67" i="7"/>
  <c r="AM66" i="7"/>
  <c r="AL66" i="7"/>
  <c r="AM65" i="7"/>
  <c r="AL65" i="7"/>
  <c r="AM64" i="7"/>
  <c r="AL64" i="7"/>
  <c r="AM63" i="7"/>
  <c r="AL63" i="7"/>
  <c r="AM62" i="7"/>
  <c r="AL62" i="7"/>
  <c r="AM61" i="7"/>
  <c r="AL61" i="7"/>
  <c r="AM60" i="7"/>
  <c r="AL60" i="7"/>
  <c r="AM59" i="7"/>
  <c r="AL59" i="7"/>
  <c r="AM58" i="7"/>
  <c r="AL58" i="7"/>
  <c r="AM57" i="7"/>
  <c r="AL57" i="7"/>
  <c r="AM56" i="7"/>
  <c r="AL56" i="7"/>
  <c r="AM55" i="7"/>
  <c r="AL55" i="7"/>
  <c r="AK52" i="7"/>
  <c r="AM52" i="7" s="1"/>
  <c r="AM51" i="7"/>
  <c r="AL51" i="7"/>
  <c r="AM50" i="7"/>
  <c r="AL50" i="7"/>
  <c r="AM49" i="7"/>
  <c r="AL49" i="7"/>
  <c r="AM48" i="7"/>
  <c r="AL48" i="7"/>
  <c r="AM47" i="7"/>
  <c r="AL47" i="7"/>
  <c r="AM46" i="7"/>
  <c r="AL46" i="7"/>
  <c r="AM45" i="7"/>
  <c r="AL45" i="7"/>
  <c r="AM44" i="7"/>
  <c r="AL44" i="7"/>
  <c r="AM43" i="7"/>
  <c r="AL43" i="7"/>
  <c r="AM42" i="7"/>
  <c r="AL42" i="7"/>
  <c r="AM41" i="7"/>
  <c r="AL41" i="7"/>
  <c r="AM40" i="7"/>
  <c r="AL40" i="7"/>
  <c r="AK37" i="7"/>
  <c r="AL37" i="7" s="1"/>
  <c r="AM36" i="7"/>
  <c r="AL36" i="7"/>
  <c r="AM35" i="7"/>
  <c r="AL35" i="7"/>
  <c r="AM34" i="7"/>
  <c r="AL34" i="7"/>
  <c r="AM33" i="7"/>
  <c r="AL33" i="7"/>
  <c r="AM32" i="7"/>
  <c r="AL32" i="7"/>
  <c r="AM31" i="7"/>
  <c r="AL31" i="7"/>
  <c r="AM30" i="7"/>
  <c r="AL30" i="7"/>
  <c r="AM29" i="7"/>
  <c r="AL29" i="7"/>
  <c r="AM28" i="7"/>
  <c r="AL28" i="7"/>
  <c r="AM27" i="7"/>
  <c r="AL27" i="7"/>
  <c r="AK19" i="7"/>
  <c r="AL19" i="7" s="1"/>
  <c r="F24" i="6" s="1"/>
  <c r="AM18" i="7"/>
  <c r="AL18" i="7"/>
  <c r="F27" i="6" s="1"/>
  <c r="AM17" i="7"/>
  <c r="AL17" i="7"/>
  <c r="AM16" i="7"/>
  <c r="AL16" i="7"/>
  <c r="AK13" i="7"/>
  <c r="AM12" i="7"/>
  <c r="AL12" i="7"/>
  <c r="AM11" i="7"/>
  <c r="AL11" i="7"/>
  <c r="AM10" i="7"/>
  <c r="AL10" i="7"/>
  <c r="AM9" i="7"/>
  <c r="AL9" i="7"/>
  <c r="F89" i="6"/>
  <c r="E89" i="6"/>
  <c r="D89" i="6"/>
  <c r="D69" i="6"/>
  <c r="D70" i="6" s="1"/>
  <c r="D72" i="6" s="1"/>
  <c r="D88" i="6" s="1"/>
  <c r="F68" i="6"/>
  <c r="F69" i="6" s="1"/>
  <c r="F70" i="6" s="1"/>
  <c r="F72" i="6" s="1"/>
  <c r="F88" i="6" s="1"/>
  <c r="E68" i="6"/>
  <c r="E69" i="6" s="1"/>
  <c r="E70" i="6" s="1"/>
  <c r="E72" i="6" s="1"/>
  <c r="E88" i="6" s="1"/>
  <c r="F60" i="6"/>
  <c r="E60" i="6"/>
  <c r="D60" i="6"/>
  <c r="F51" i="6" l="1"/>
  <c r="F49" i="6" s="1"/>
  <c r="AK96" i="7"/>
  <c r="AK105" i="7" s="1"/>
  <c r="F17" i="6" s="1"/>
  <c r="G103" i="7"/>
  <c r="F109" i="6"/>
  <c r="F107" i="6" s="1"/>
  <c r="F102" i="6" s="1"/>
  <c r="F110" i="6" s="1"/>
  <c r="E109" i="6"/>
  <c r="D107" i="6"/>
  <c r="D102" i="6" s="1"/>
  <c r="D110" i="6" s="1"/>
  <c r="D121" i="6"/>
  <c r="AL52" i="7"/>
  <c r="AK21" i="7"/>
  <c r="F18" i="6" s="1"/>
  <c r="AM13" i="7"/>
  <c r="AM19" i="7"/>
  <c r="AL13" i="7"/>
  <c r="F23" i="6" s="1"/>
  <c r="AM37" i="7"/>
  <c r="AM80" i="7"/>
  <c r="AL94" i="7"/>
  <c r="AM94" i="7"/>
  <c r="AL103" i="7"/>
  <c r="AL72" i="7"/>
  <c r="C1" i="6"/>
  <c r="C1" i="7"/>
  <c r="F63" i="6" l="1"/>
  <c r="AL96" i="7"/>
  <c r="AM96" i="7"/>
  <c r="AM21" i="7"/>
  <c r="AM107" i="7" s="1"/>
  <c r="AK107" i="7"/>
  <c r="F121" i="6"/>
  <c r="D119" i="6"/>
  <c r="D120" i="6" s="1"/>
  <c r="D122" i="6" s="1"/>
  <c r="E107" i="6"/>
  <c r="E102" i="6" s="1"/>
  <c r="E110" i="6" s="1"/>
  <c r="E121" i="6"/>
  <c r="F119" i="6"/>
  <c r="F120" i="6" s="1"/>
  <c r="F122" i="6" s="1"/>
  <c r="AL21" i="7"/>
  <c r="AM105" i="7"/>
  <c r="AL105" i="7"/>
  <c r="F20" i="6" s="1"/>
  <c r="E41" i="13"/>
  <c r="D41" i="13"/>
  <c r="F31" i="13"/>
  <c r="E31" i="13"/>
  <c r="G31" i="13" s="1"/>
  <c r="G30" i="13"/>
  <c r="D30" i="13"/>
  <c r="H30" i="13" s="1"/>
  <c r="G29" i="13"/>
  <c r="D29" i="13"/>
  <c r="H29" i="13" s="1"/>
  <c r="G28" i="13"/>
  <c r="D28" i="13"/>
  <c r="H28" i="13" s="1"/>
  <c r="G27" i="13"/>
  <c r="D27" i="13"/>
  <c r="H27" i="13" s="1"/>
  <c r="F26" i="13"/>
  <c r="E26" i="13"/>
  <c r="G26" i="13" s="1"/>
  <c r="G25" i="13"/>
  <c r="D25" i="13"/>
  <c r="H25" i="13" s="1"/>
  <c r="G24" i="13"/>
  <c r="D24" i="13"/>
  <c r="H24" i="13" s="1"/>
  <c r="G23" i="13"/>
  <c r="D23" i="13"/>
  <c r="H23" i="13" s="1"/>
  <c r="H22" i="13"/>
  <c r="G22" i="13"/>
  <c r="D11" i="12" s="1"/>
  <c r="D22" i="13"/>
  <c r="D26" i="13" s="1"/>
  <c r="H26" i="13" s="1"/>
  <c r="F21" i="13"/>
  <c r="E21" i="13"/>
  <c r="G21" i="13" s="1"/>
  <c r="G20" i="13"/>
  <c r="G19" i="13"/>
  <c r="D19" i="13"/>
  <c r="H19" i="13" s="1"/>
  <c r="G18" i="13"/>
  <c r="G17" i="13"/>
  <c r="F16" i="13"/>
  <c r="E16" i="13"/>
  <c r="G16" i="13" s="1"/>
  <c r="G15" i="13"/>
  <c r="G14" i="13"/>
  <c r="D14" i="13"/>
  <c r="H14" i="13" s="1"/>
  <c r="G13" i="13"/>
  <c r="G12" i="13"/>
  <c r="D12" i="13"/>
  <c r="H12" i="13" s="1"/>
  <c r="F11" i="13"/>
  <c r="F32" i="13" s="1"/>
  <c r="E11" i="13"/>
  <c r="G11" i="13" s="1"/>
  <c r="G10" i="13"/>
  <c r="G9" i="13"/>
  <c r="D13" i="12" s="1"/>
  <c r="G8" i="13"/>
  <c r="D12" i="12" s="1"/>
  <c r="G7" i="13"/>
  <c r="D14" i="12"/>
  <c r="C14" i="12"/>
  <c r="C13" i="12"/>
  <c r="C12" i="12"/>
  <c r="C11" i="12"/>
  <c r="C15" i="12" s="1"/>
  <c r="G35" i="11"/>
  <c r="F35" i="11"/>
  <c r="F36" i="11" s="1"/>
  <c r="E35" i="11"/>
  <c r="E36" i="11" s="1"/>
  <c r="D35" i="11"/>
  <c r="D36" i="11" s="1"/>
  <c r="C35" i="11"/>
  <c r="C36" i="11" s="1"/>
  <c r="B35" i="11"/>
  <c r="B36" i="11" s="1"/>
  <c r="G34" i="11"/>
  <c r="G33" i="11"/>
  <c r="G32" i="11"/>
  <c r="G31" i="11"/>
  <c r="G30" i="11"/>
  <c r="F28" i="11"/>
  <c r="E28" i="11"/>
  <c r="D28" i="11"/>
  <c r="C28" i="11"/>
  <c r="B28" i="11"/>
  <c r="G27" i="11"/>
  <c r="G28" i="11" s="1"/>
  <c r="G26" i="11"/>
  <c r="G25" i="11"/>
  <c r="G24" i="11"/>
  <c r="G23" i="11"/>
  <c r="F21" i="11"/>
  <c r="E21" i="11"/>
  <c r="D21" i="11"/>
  <c r="C21" i="11"/>
  <c r="B21" i="11"/>
  <c r="D18" i="13" s="1"/>
  <c r="H18" i="13" s="1"/>
  <c r="G20" i="11"/>
  <c r="G19" i="11"/>
  <c r="G18" i="11"/>
  <c r="G17" i="11"/>
  <c r="G16" i="11"/>
  <c r="G15" i="11"/>
  <c r="G14" i="11"/>
  <c r="G13" i="11"/>
  <c r="G12" i="11"/>
  <c r="G11" i="11"/>
  <c r="G10" i="11"/>
  <c r="G21" i="11" s="1"/>
  <c r="G8" i="11"/>
  <c r="F8" i="11"/>
  <c r="E8" i="11"/>
  <c r="D17" i="13" s="1"/>
  <c r="D8" i="11"/>
  <c r="C8" i="11"/>
  <c r="B8" i="11"/>
  <c r="G7" i="11"/>
  <c r="G6" i="11"/>
  <c r="D36" i="10"/>
  <c r="C36" i="10"/>
  <c r="B36" i="10"/>
  <c r="G35" i="10"/>
  <c r="G36" i="10" s="1"/>
  <c r="F35" i="10"/>
  <c r="E35" i="10"/>
  <c r="D35" i="10"/>
  <c r="C35" i="10"/>
  <c r="B35" i="10"/>
  <c r="D15" i="13" s="1"/>
  <c r="H15" i="13" s="1"/>
  <c r="G34" i="10"/>
  <c r="G33" i="10"/>
  <c r="G32" i="10"/>
  <c r="G31" i="10"/>
  <c r="G30" i="10"/>
  <c r="G28" i="10"/>
  <c r="F28" i="10"/>
  <c r="F36" i="10" s="1"/>
  <c r="E28" i="10"/>
  <c r="D28" i="10"/>
  <c r="C28" i="10"/>
  <c r="B28" i="10"/>
  <c r="G27" i="10"/>
  <c r="G26" i="10"/>
  <c r="G25" i="10"/>
  <c r="G24" i="10"/>
  <c r="G23" i="10"/>
  <c r="F21" i="10"/>
  <c r="E21" i="10"/>
  <c r="D13" i="13" s="1"/>
  <c r="H13" i="13" s="1"/>
  <c r="D21" i="10"/>
  <c r="C21" i="10"/>
  <c r="B21" i="10"/>
  <c r="G20" i="10"/>
  <c r="G19" i="10"/>
  <c r="G18" i="10"/>
  <c r="G17" i="10"/>
  <c r="G16" i="10"/>
  <c r="G15" i="10"/>
  <c r="G14" i="10"/>
  <c r="G13" i="10"/>
  <c r="G12" i="10"/>
  <c r="G21" i="10" s="1"/>
  <c r="G11" i="10"/>
  <c r="G10" i="10"/>
  <c r="F8" i="10"/>
  <c r="E8" i="10"/>
  <c r="D8" i="10"/>
  <c r="C8" i="10"/>
  <c r="B8" i="10"/>
  <c r="G7" i="10"/>
  <c r="G6" i="10"/>
  <c r="G8" i="10" s="1"/>
  <c r="F35" i="9"/>
  <c r="E35" i="9"/>
  <c r="E36" i="9" s="1"/>
  <c r="D35" i="9"/>
  <c r="D36" i="9" s="1"/>
  <c r="C35" i="9"/>
  <c r="C36" i="9" s="1"/>
  <c r="B35" i="9"/>
  <c r="G34" i="9"/>
  <c r="G33" i="9"/>
  <c r="G32" i="9"/>
  <c r="G31" i="9"/>
  <c r="G30" i="9"/>
  <c r="F28" i="9"/>
  <c r="E28" i="9"/>
  <c r="D28" i="9"/>
  <c r="C28" i="9"/>
  <c r="B28" i="9"/>
  <c r="D9" i="13" s="1"/>
  <c r="G27" i="9"/>
  <c r="G26" i="9"/>
  <c r="G25" i="9"/>
  <c r="G24" i="9"/>
  <c r="G23" i="9"/>
  <c r="F21" i="9"/>
  <c r="E21" i="9"/>
  <c r="D21" i="9"/>
  <c r="C21" i="9"/>
  <c r="B21" i="9"/>
  <c r="D8" i="13" s="1"/>
  <c r="G20" i="9"/>
  <c r="G19" i="9"/>
  <c r="G18" i="9"/>
  <c r="G17" i="9"/>
  <c r="G16" i="9"/>
  <c r="G15" i="9"/>
  <c r="G14" i="9"/>
  <c r="G13" i="9"/>
  <c r="G12" i="9"/>
  <c r="G11" i="9"/>
  <c r="G10" i="9"/>
  <c r="F8" i="9"/>
  <c r="E8" i="9"/>
  <c r="D8" i="9"/>
  <c r="C8" i="9"/>
  <c r="B8" i="9"/>
  <c r="G7" i="9"/>
  <c r="G6" i="9"/>
  <c r="G8" i="9" s="1"/>
  <c r="AL107" i="7" l="1"/>
  <c r="F21" i="6"/>
  <c r="D123" i="6"/>
  <c r="F123" i="6"/>
  <c r="E119" i="6"/>
  <c r="E120" i="6" s="1"/>
  <c r="E122" i="6" s="1"/>
  <c r="D7" i="13"/>
  <c r="B11" i="12" s="1"/>
  <c r="B13" i="12"/>
  <c r="E13" i="12" s="1"/>
  <c r="F36" i="9"/>
  <c r="G35" i="9"/>
  <c r="G28" i="9"/>
  <c r="G21" i="9"/>
  <c r="B36" i="9"/>
  <c r="D15" i="12"/>
  <c r="G32" i="13"/>
  <c r="H17" i="13"/>
  <c r="G36" i="11"/>
  <c r="B12" i="12"/>
  <c r="E12" i="12" s="1"/>
  <c r="H8" i="13"/>
  <c r="D16" i="13"/>
  <c r="H16" i="13" s="1"/>
  <c r="D20" i="13"/>
  <c r="H20" i="13" s="1"/>
  <c r="E36" i="10"/>
  <c r="H9" i="13"/>
  <c r="D31" i="13"/>
  <c r="H31" i="13" s="1"/>
  <c r="D10" i="13"/>
  <c r="E32" i="13"/>
  <c r="E123" i="6" l="1"/>
  <c r="H7" i="13"/>
  <c r="D11" i="13"/>
  <c r="D32" i="13" s="1"/>
  <c r="H32" i="13" s="1"/>
  <c r="G36" i="9"/>
  <c r="E11" i="12"/>
  <c r="D21" i="13"/>
  <c r="H21" i="13" s="1"/>
  <c r="H10" i="13"/>
  <c r="B14" i="12"/>
  <c r="E14" i="12" s="1"/>
  <c r="H11" i="13" l="1"/>
  <c r="B15" i="12"/>
  <c r="E15" i="12" s="1"/>
  <c r="F39" i="6" l="1"/>
  <c r="F40" i="6" s="1"/>
  <c r="F41" i="6" s="1"/>
  <c r="F43" i="6" s="1"/>
  <c r="F59" i="6" s="1"/>
  <c r="E39" i="6"/>
  <c r="E40" i="6" s="1"/>
  <c r="E41" i="6" s="1"/>
  <c r="E43" i="6" s="1"/>
  <c r="E59" i="6" s="1"/>
  <c r="F44" i="6"/>
  <c r="D30" i="6"/>
  <c r="E52" i="6"/>
  <c r="D40" i="6"/>
  <c r="D41" i="6" s="1"/>
  <c r="D43" i="6" s="1"/>
  <c r="F52" i="6" l="1"/>
  <c r="F61" i="6"/>
  <c r="F62" i="6" s="1"/>
  <c r="F64" i="6" s="1"/>
  <c r="D59" i="6"/>
  <c r="F65" i="6" l="1"/>
  <c r="D33" i="6"/>
  <c r="E63" i="6"/>
  <c r="E61" i="6"/>
  <c r="E62" i="6" s="1"/>
  <c r="E16" i="6"/>
  <c r="D16" i="6"/>
  <c r="E14" i="6"/>
  <c r="D14" i="6"/>
  <c r="H33" i="7"/>
  <c r="I78" i="7"/>
  <c r="I79" i="7"/>
  <c r="I62" i="7"/>
  <c r="I48" i="7"/>
  <c r="I50" i="7"/>
  <c r="I10" i="7"/>
  <c r="I12" i="7"/>
  <c r="G94" i="7"/>
  <c r="G80" i="7"/>
  <c r="G51" i="7"/>
  <c r="G37" i="7"/>
  <c r="AB100" i="7"/>
  <c r="AC100" i="7"/>
  <c r="AB101" i="7"/>
  <c r="AC101" i="7"/>
  <c r="AB102" i="7"/>
  <c r="AC102" i="7"/>
  <c r="AC99" i="7"/>
  <c r="AB99" i="7"/>
  <c r="AB84" i="7"/>
  <c r="AC84" i="7"/>
  <c r="AB85" i="7"/>
  <c r="AC85" i="7"/>
  <c r="AB86" i="7"/>
  <c r="AC86" i="7"/>
  <c r="AB87" i="7"/>
  <c r="AC87" i="7"/>
  <c r="AB88" i="7"/>
  <c r="AC88" i="7"/>
  <c r="AB89" i="7"/>
  <c r="AC89" i="7"/>
  <c r="AB90" i="7"/>
  <c r="AC90" i="7"/>
  <c r="AB91" i="7"/>
  <c r="AC91" i="7"/>
  <c r="AB92" i="7"/>
  <c r="AC92" i="7"/>
  <c r="AB93" i="7"/>
  <c r="AC93" i="7"/>
  <c r="AC83" i="7"/>
  <c r="AB83" i="7"/>
  <c r="AB76" i="7"/>
  <c r="AC76" i="7"/>
  <c r="AB77" i="7"/>
  <c r="AC77" i="7"/>
  <c r="AB78" i="7"/>
  <c r="AC78" i="7"/>
  <c r="AB79" i="7"/>
  <c r="AC79" i="7"/>
  <c r="AC75" i="7"/>
  <c r="AB75" i="7"/>
  <c r="AB56" i="7"/>
  <c r="AC56" i="7"/>
  <c r="AB57" i="7"/>
  <c r="AC57" i="7"/>
  <c r="AB58" i="7"/>
  <c r="AC58" i="7"/>
  <c r="AB59" i="7"/>
  <c r="AC59" i="7"/>
  <c r="AB60" i="7"/>
  <c r="AC60" i="7"/>
  <c r="AB61" i="7"/>
  <c r="AC61" i="7"/>
  <c r="AB62" i="7"/>
  <c r="AC62" i="7"/>
  <c r="AB63" i="7"/>
  <c r="AC63" i="7"/>
  <c r="AB64" i="7"/>
  <c r="AC64" i="7"/>
  <c r="AB65" i="7"/>
  <c r="AC65" i="7"/>
  <c r="AB66" i="7"/>
  <c r="AC66" i="7"/>
  <c r="AB67" i="7"/>
  <c r="AC67" i="7"/>
  <c r="AB68" i="7"/>
  <c r="AC68" i="7"/>
  <c r="AB69" i="7"/>
  <c r="AC69" i="7"/>
  <c r="AB70" i="7"/>
  <c r="AC70" i="7"/>
  <c r="AB71" i="7"/>
  <c r="AC71" i="7"/>
  <c r="AC55" i="7"/>
  <c r="AB55" i="7"/>
  <c r="AB41" i="7"/>
  <c r="AC41" i="7"/>
  <c r="AB42" i="7"/>
  <c r="AC42" i="7"/>
  <c r="AB43" i="7"/>
  <c r="AC43" i="7"/>
  <c r="AB44" i="7"/>
  <c r="AC44" i="7"/>
  <c r="AB45" i="7"/>
  <c r="AC45" i="7"/>
  <c r="AB46" i="7"/>
  <c r="AC46" i="7"/>
  <c r="AB47" i="7"/>
  <c r="AC47" i="7"/>
  <c r="AB48" i="7"/>
  <c r="AC48" i="7"/>
  <c r="AB49" i="7"/>
  <c r="AC49" i="7"/>
  <c r="AB50" i="7"/>
  <c r="AC50" i="7"/>
  <c r="AB51" i="7"/>
  <c r="AC51" i="7"/>
  <c r="AC40" i="7"/>
  <c r="AB40" i="7"/>
  <c r="AC28" i="7"/>
  <c r="AC29" i="7"/>
  <c r="AC30" i="7"/>
  <c r="AC31" i="7"/>
  <c r="AC32" i="7"/>
  <c r="AC33" i="7"/>
  <c r="AC34" i="7"/>
  <c r="AC35" i="7"/>
  <c r="AC36" i="7"/>
  <c r="AB28" i="7"/>
  <c r="AB29" i="7"/>
  <c r="AB30" i="7"/>
  <c r="AB31" i="7"/>
  <c r="AB32" i="7"/>
  <c r="AB33" i="7"/>
  <c r="AB34" i="7"/>
  <c r="AB35" i="7"/>
  <c r="AB36" i="7"/>
  <c r="AC27" i="7"/>
  <c r="AB27" i="7"/>
  <c r="AC17" i="7"/>
  <c r="AC18" i="7"/>
  <c r="AC16" i="7"/>
  <c r="AB17" i="7"/>
  <c r="E26" i="6" s="1"/>
  <c r="AB18" i="7"/>
  <c r="E27" i="6" s="1"/>
  <c r="AB16" i="7"/>
  <c r="E25" i="6" s="1"/>
  <c r="AC10" i="7"/>
  <c r="AC11" i="7"/>
  <c r="AC12" i="7"/>
  <c r="AB10" i="7"/>
  <c r="AB11" i="7"/>
  <c r="AB12" i="7"/>
  <c r="AB9" i="7"/>
  <c r="AC9" i="7"/>
  <c r="AA103" i="7"/>
  <c r="AB103" i="7" s="1"/>
  <c r="AA94" i="7"/>
  <c r="AB94" i="7" s="1"/>
  <c r="AA80" i="7"/>
  <c r="AB80" i="7" s="1"/>
  <c r="AB72" i="7"/>
  <c r="AA52" i="7"/>
  <c r="AB52" i="7" s="1"/>
  <c r="AA37" i="7"/>
  <c r="AB37" i="7" s="1"/>
  <c r="AA19" i="7"/>
  <c r="AC19" i="7" s="1"/>
  <c r="AA13" i="7"/>
  <c r="AC13" i="7" s="1"/>
  <c r="S100" i="7"/>
  <c r="S101" i="7"/>
  <c r="S102" i="7"/>
  <c r="R100" i="7"/>
  <c r="R101" i="7"/>
  <c r="R102" i="7"/>
  <c r="S99" i="7"/>
  <c r="R99" i="7"/>
  <c r="S84" i="7"/>
  <c r="S85" i="7"/>
  <c r="S86" i="7"/>
  <c r="S87" i="7"/>
  <c r="S88" i="7"/>
  <c r="S89" i="7"/>
  <c r="S90" i="7"/>
  <c r="S91" i="7"/>
  <c r="S92" i="7"/>
  <c r="S93" i="7"/>
  <c r="R84" i="7"/>
  <c r="R85" i="7"/>
  <c r="R86" i="7"/>
  <c r="R87" i="7"/>
  <c r="R88" i="7"/>
  <c r="R89" i="7"/>
  <c r="R90" i="7"/>
  <c r="R91" i="7"/>
  <c r="R92" i="7"/>
  <c r="R93" i="7"/>
  <c r="S83" i="7"/>
  <c r="R83" i="7"/>
  <c r="S76" i="7"/>
  <c r="S77" i="7"/>
  <c r="S78" i="7"/>
  <c r="S79" i="7"/>
  <c r="R76" i="7"/>
  <c r="R77" i="7"/>
  <c r="R78" i="7"/>
  <c r="R79" i="7"/>
  <c r="S75" i="7"/>
  <c r="R75" i="7"/>
  <c r="S56" i="7"/>
  <c r="S57" i="7"/>
  <c r="S58" i="7"/>
  <c r="S59" i="7"/>
  <c r="S60" i="7"/>
  <c r="S61" i="7"/>
  <c r="S62" i="7"/>
  <c r="S63" i="7"/>
  <c r="S64" i="7"/>
  <c r="S65" i="7"/>
  <c r="S66" i="7"/>
  <c r="S67" i="7"/>
  <c r="S68" i="7"/>
  <c r="S69" i="7"/>
  <c r="S70" i="7"/>
  <c r="S71" i="7"/>
  <c r="R56" i="7"/>
  <c r="R57" i="7"/>
  <c r="R58" i="7"/>
  <c r="R59" i="7"/>
  <c r="R60" i="7"/>
  <c r="R61" i="7"/>
  <c r="R62" i="7"/>
  <c r="R63" i="7"/>
  <c r="R64" i="7"/>
  <c r="R65" i="7"/>
  <c r="R66" i="7"/>
  <c r="R67" i="7"/>
  <c r="R68" i="7"/>
  <c r="R69" i="7"/>
  <c r="R70" i="7"/>
  <c r="R71" i="7"/>
  <c r="S55" i="7"/>
  <c r="R55" i="7"/>
  <c r="S41" i="7"/>
  <c r="S42" i="7"/>
  <c r="S43" i="7"/>
  <c r="S44" i="7"/>
  <c r="S45" i="7"/>
  <c r="S46" i="7"/>
  <c r="S47" i="7"/>
  <c r="S48" i="7"/>
  <c r="S49" i="7"/>
  <c r="S50" i="7"/>
  <c r="S51" i="7"/>
  <c r="R41" i="7"/>
  <c r="R42" i="7"/>
  <c r="R43" i="7"/>
  <c r="R44" i="7"/>
  <c r="R45" i="7"/>
  <c r="R46" i="7"/>
  <c r="R47" i="7"/>
  <c r="R48" i="7"/>
  <c r="R49" i="7"/>
  <c r="R50" i="7"/>
  <c r="R51" i="7"/>
  <c r="S40" i="7"/>
  <c r="R40" i="7"/>
  <c r="S28" i="7"/>
  <c r="S29" i="7"/>
  <c r="S30" i="7"/>
  <c r="S31" i="7"/>
  <c r="S32" i="7"/>
  <c r="S33" i="7"/>
  <c r="S34" i="7"/>
  <c r="S35" i="7"/>
  <c r="S36" i="7"/>
  <c r="R28" i="7"/>
  <c r="R29" i="7"/>
  <c r="R30" i="7"/>
  <c r="R31" i="7"/>
  <c r="R32" i="7"/>
  <c r="R33" i="7"/>
  <c r="R34" i="7"/>
  <c r="R35" i="7"/>
  <c r="R36" i="7"/>
  <c r="S27" i="7"/>
  <c r="R27" i="7"/>
  <c r="S17" i="7"/>
  <c r="S18" i="7"/>
  <c r="S16" i="7"/>
  <c r="R17" i="7"/>
  <c r="D26" i="6" s="1"/>
  <c r="R18" i="7"/>
  <c r="D27" i="6" s="1"/>
  <c r="R16" i="7"/>
  <c r="D25" i="6" s="1"/>
  <c r="S10" i="7"/>
  <c r="S11" i="7"/>
  <c r="S12" i="7"/>
  <c r="S9" i="7"/>
  <c r="R10" i="7"/>
  <c r="R11" i="7"/>
  <c r="R12" i="7"/>
  <c r="R9" i="7"/>
  <c r="Q103" i="7"/>
  <c r="S103" i="7" s="1"/>
  <c r="Q94" i="7"/>
  <c r="S94" i="7" s="1"/>
  <c r="Q80" i="7"/>
  <c r="S80" i="7" s="1"/>
  <c r="Q52" i="7"/>
  <c r="R52" i="7" s="1"/>
  <c r="Q72" i="7"/>
  <c r="S72" i="7" s="1"/>
  <c r="Q37" i="7"/>
  <c r="R37" i="7" s="1"/>
  <c r="Q19" i="7"/>
  <c r="R19" i="7" s="1"/>
  <c r="D24" i="6" s="1"/>
  <c r="Q13" i="7"/>
  <c r="R13" i="7" s="1"/>
  <c r="D23" i="6" s="1"/>
  <c r="D78" i="6" l="1"/>
  <c r="D73" i="6" s="1"/>
  <c r="D81" i="6" s="1"/>
  <c r="F80" i="6"/>
  <c r="E80" i="6"/>
  <c r="D92" i="6"/>
  <c r="E64" i="6"/>
  <c r="D32" i="6" s="1"/>
  <c r="G19" i="7"/>
  <c r="H55" i="7"/>
  <c r="H47" i="7"/>
  <c r="H62" i="7"/>
  <c r="H89" i="7"/>
  <c r="H41" i="7"/>
  <c r="H76" i="7"/>
  <c r="I103" i="7"/>
  <c r="G72" i="7"/>
  <c r="H72" i="7" s="1"/>
  <c r="G52" i="7"/>
  <c r="I52" i="7" s="1"/>
  <c r="H27" i="7"/>
  <c r="I11" i="7"/>
  <c r="I49" i="7"/>
  <c r="I58" i="7"/>
  <c r="I18" i="7"/>
  <c r="I46" i="7"/>
  <c r="I77" i="7"/>
  <c r="I36" i="7"/>
  <c r="I94" i="7"/>
  <c r="I35" i="7"/>
  <c r="I88" i="7"/>
  <c r="I34" i="7"/>
  <c r="I55" i="7"/>
  <c r="I87" i="7"/>
  <c r="I33" i="7"/>
  <c r="I70" i="7"/>
  <c r="I86" i="7"/>
  <c r="I31" i="7"/>
  <c r="I64" i="7"/>
  <c r="I99" i="7"/>
  <c r="I13" i="7"/>
  <c r="I51" i="7"/>
  <c r="I63" i="7"/>
  <c r="H75" i="7"/>
  <c r="I61" i="7"/>
  <c r="I76" i="7"/>
  <c r="I85" i="7"/>
  <c r="I16" i="7"/>
  <c r="I47" i="7"/>
  <c r="I60" i="7"/>
  <c r="I84" i="7"/>
  <c r="I32" i="7"/>
  <c r="I71" i="7"/>
  <c r="I59" i="7"/>
  <c r="I83" i="7"/>
  <c r="I17" i="7"/>
  <c r="I30" i="7"/>
  <c r="I45" i="7"/>
  <c r="I69" i="7"/>
  <c r="I57" i="7"/>
  <c r="I93" i="7"/>
  <c r="I29" i="7"/>
  <c r="I44" i="7"/>
  <c r="I68" i="7"/>
  <c r="I56" i="7"/>
  <c r="I92" i="7"/>
  <c r="I102" i="7"/>
  <c r="I28" i="7"/>
  <c r="I43" i="7"/>
  <c r="I67" i="7"/>
  <c r="I91" i="7"/>
  <c r="I101" i="7"/>
  <c r="I27" i="7"/>
  <c r="I40" i="7"/>
  <c r="I42" i="7"/>
  <c r="I66" i="7"/>
  <c r="I75" i="7"/>
  <c r="I90" i="7"/>
  <c r="I100" i="7"/>
  <c r="I9" i="7"/>
  <c r="I37" i="7"/>
  <c r="I41" i="7"/>
  <c r="I65" i="7"/>
  <c r="I80" i="7"/>
  <c r="I89" i="7"/>
  <c r="H46" i="7"/>
  <c r="H60" i="7"/>
  <c r="H16" i="7"/>
  <c r="B25" i="6" s="1"/>
  <c r="H59" i="7"/>
  <c r="H99" i="7"/>
  <c r="H37" i="7"/>
  <c r="H31" i="7"/>
  <c r="H51" i="7"/>
  <c r="H45" i="7"/>
  <c r="H70" i="7"/>
  <c r="H58" i="7"/>
  <c r="H94" i="7"/>
  <c r="H9" i="7"/>
  <c r="H57" i="7"/>
  <c r="H44" i="7"/>
  <c r="H56" i="7"/>
  <c r="H12" i="7"/>
  <c r="H67" i="7"/>
  <c r="H88" i="7"/>
  <c r="H13" i="7"/>
  <c r="B23" i="6" s="1"/>
  <c r="H36" i="7"/>
  <c r="H68" i="7"/>
  <c r="H87" i="7"/>
  <c r="H11" i="7"/>
  <c r="H18" i="7"/>
  <c r="B27" i="6" s="1"/>
  <c r="H35" i="7"/>
  <c r="H29" i="7"/>
  <c r="H49" i="7"/>
  <c r="H43" i="7"/>
  <c r="H66" i="7"/>
  <c r="H78" i="7"/>
  <c r="H92" i="7"/>
  <c r="H86" i="7"/>
  <c r="H102" i="7"/>
  <c r="H69" i="7"/>
  <c r="H30" i="7"/>
  <c r="H93" i="7"/>
  <c r="H10" i="7"/>
  <c r="H65" i="7"/>
  <c r="H71" i="7"/>
  <c r="H80" i="7"/>
  <c r="H50" i="7"/>
  <c r="H79" i="7"/>
  <c r="H17" i="7"/>
  <c r="B26" i="6" s="1"/>
  <c r="H34" i="7"/>
  <c r="H28" i="7"/>
  <c r="H48" i="7"/>
  <c r="H42" i="7"/>
  <c r="H64" i="7"/>
  <c r="H77" i="7"/>
  <c r="H91" i="7"/>
  <c r="H85" i="7"/>
  <c r="H101" i="7"/>
  <c r="H40" i="7"/>
  <c r="H63" i="7"/>
  <c r="H90" i="7"/>
  <c r="H84" i="7"/>
  <c r="H100" i="7"/>
  <c r="H61" i="7"/>
  <c r="H83" i="7"/>
  <c r="H32" i="7"/>
  <c r="R72" i="7"/>
  <c r="AB13" i="7"/>
  <c r="E23" i="6" s="1"/>
  <c r="R94" i="7"/>
  <c r="R80" i="7"/>
  <c r="S19" i="7"/>
  <c r="AA21" i="7"/>
  <c r="S13" i="7"/>
  <c r="S37" i="7"/>
  <c r="AC37" i="7"/>
  <c r="AC52" i="7"/>
  <c r="AA96" i="7"/>
  <c r="AA105" i="7" s="1"/>
  <c r="E17" i="6" s="1"/>
  <c r="AC72" i="7"/>
  <c r="AC80" i="7"/>
  <c r="AC94" i="7"/>
  <c r="AB19" i="7"/>
  <c r="E24" i="6" s="1"/>
  <c r="AC103" i="7"/>
  <c r="R103" i="7"/>
  <c r="Q96" i="7"/>
  <c r="S52" i="7"/>
  <c r="Q21" i="7"/>
  <c r="AA107" i="7" l="1"/>
  <c r="E18" i="6"/>
  <c r="Q107" i="7"/>
  <c r="D18" i="6"/>
  <c r="I19" i="7"/>
  <c r="G21" i="7"/>
  <c r="D90" i="6"/>
  <c r="D91" i="6" s="1"/>
  <c r="D93" i="6" s="1"/>
  <c r="D94" i="6" s="1"/>
  <c r="E92" i="6"/>
  <c r="E78" i="6"/>
  <c r="E73" i="6" s="1"/>
  <c r="E81" i="6" s="1"/>
  <c r="F78" i="6"/>
  <c r="F73" i="6" s="1"/>
  <c r="F81" i="6" s="1"/>
  <c r="F92" i="6"/>
  <c r="G96" i="7"/>
  <c r="G105" i="7" s="1"/>
  <c r="H52" i="7"/>
  <c r="E65" i="6"/>
  <c r="D49" i="6"/>
  <c r="D44" i="6" s="1"/>
  <c r="D63" i="6"/>
  <c r="H19" i="7"/>
  <c r="B24" i="6" s="1"/>
  <c r="H103" i="7"/>
  <c r="I72" i="7"/>
  <c r="AC105" i="7"/>
  <c r="AB105" i="7"/>
  <c r="E20" i="6" s="1"/>
  <c r="AB96" i="7"/>
  <c r="AC96" i="7"/>
  <c r="Q105" i="7"/>
  <c r="D17" i="6" s="1"/>
  <c r="S96" i="7"/>
  <c r="R96" i="7"/>
  <c r="AC21" i="7"/>
  <c r="AC107" i="7" s="1"/>
  <c r="AB21" i="7"/>
  <c r="S21" i="7"/>
  <c r="S107" i="7" s="1"/>
  <c r="R21" i="7"/>
  <c r="AB107" i="7" l="1"/>
  <c r="E21" i="6"/>
  <c r="H105" i="7"/>
  <c r="B20" i="6" s="1"/>
  <c r="B17" i="6"/>
  <c r="H21" i="7"/>
  <c r="B21" i="6" s="1"/>
  <c r="B18" i="6"/>
  <c r="R107" i="7"/>
  <c r="D21" i="6"/>
  <c r="E90" i="6"/>
  <c r="E91" i="6" s="1"/>
  <c r="E93" i="6" s="1"/>
  <c r="F90" i="6"/>
  <c r="F91" i="6" s="1"/>
  <c r="F93" i="6" s="1"/>
  <c r="H96" i="7"/>
  <c r="I96" i="7"/>
  <c r="I21" i="7"/>
  <c r="D61" i="6"/>
  <c r="D62" i="6" s="1"/>
  <c r="D64" i="6" s="1"/>
  <c r="D31" i="6" s="1"/>
  <c r="D52" i="6"/>
  <c r="I105" i="7"/>
  <c r="S105" i="7"/>
  <c r="R105" i="7"/>
  <c r="D20" i="6" s="1"/>
  <c r="F94" i="6" l="1"/>
  <c r="E94" i="6"/>
  <c r="D65" i="6"/>
  <c r="D39" i="4"/>
  <c r="C39" i="4"/>
  <c r="B39" i="4"/>
  <c r="D28" i="4"/>
  <c r="C28" i="4"/>
  <c r="B28" i="4"/>
  <c r="D20" i="4"/>
  <c r="C20" i="4"/>
  <c r="B20" i="4"/>
  <c r="D15" i="4"/>
  <c r="C15" i="4"/>
  <c r="B15" i="4"/>
  <c r="D11" i="4"/>
  <c r="C11" i="4"/>
  <c r="B11" i="4"/>
  <c r="D30" i="4" l="1"/>
  <c r="D41" i="4" s="1"/>
  <c r="C30" i="4"/>
  <c r="C41" i="4" s="1"/>
  <c r="B30" i="4"/>
  <c r="B4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B36" authorId="0" shapeId="0" xr:uid="{739F0766-8645-4CB9-9227-1421267BE1CD}">
      <text>
        <r>
          <rPr>
            <b/>
            <sz val="9"/>
            <color indexed="81"/>
            <rFont val="Tahoma"/>
            <family val="2"/>
          </rPr>
          <t>Total Program Expenses should be equal to or less than the AppI Program A total program revenue (Cell C12)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B36" authorId="0" shapeId="0" xr:uid="{AE28F8A6-038B-4C88-A1AB-53560A2A971A}">
      <text>
        <r>
          <rPr>
            <b/>
            <sz val="9"/>
            <color indexed="81"/>
            <rFont val="Tahoma"/>
            <family val="2"/>
          </rPr>
          <t>Total Program Expenses should be equal to or less than the AppI Program A total program revenue (Cell C12)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B36" authorId="0" shapeId="0" xr:uid="{50F8439A-2538-4099-A8F1-2434A109D14C}">
      <text>
        <r>
          <rPr>
            <b/>
            <sz val="9"/>
            <color indexed="81"/>
            <rFont val="Tahoma"/>
            <family val="2"/>
          </rPr>
          <t>Total Program Expenses should be equal to or less than the AppI Program A total program revenue (Cell C12)</t>
        </r>
      </text>
    </comment>
  </commentList>
</comments>
</file>

<file path=xl/sharedStrings.xml><?xml version="1.0" encoding="utf-8"?>
<sst xmlns="http://schemas.openxmlformats.org/spreadsheetml/2006/main" count="825" uniqueCount="299">
  <si>
    <t>Appraisal</t>
  </si>
  <si>
    <t>Relocation</t>
  </si>
  <si>
    <t>Legal</t>
  </si>
  <si>
    <t>Total Sources</t>
  </si>
  <si>
    <t>Total</t>
  </si>
  <si>
    <t>Demolition</t>
  </si>
  <si>
    <t>Site Work</t>
  </si>
  <si>
    <t>General Requirements</t>
  </si>
  <si>
    <t>Construction Loan Interest</t>
  </si>
  <si>
    <t>Financing Fees</t>
  </si>
  <si>
    <t>Market Study</t>
  </si>
  <si>
    <t>Environmental Reports</t>
  </si>
  <si>
    <t>1.  AGENCY OVERVIEW</t>
  </si>
  <si>
    <t>Account Description</t>
  </si>
  <si>
    <t>A. PERSONNEL</t>
  </si>
  <si>
    <t>Salary (including benefits)</t>
  </si>
  <si>
    <t>Taxes</t>
  </si>
  <si>
    <t>Subtotal A</t>
  </si>
  <si>
    <t>B. OPERATING</t>
  </si>
  <si>
    <t>All "Operating" Costs</t>
  </si>
  <si>
    <t>Subtotal B</t>
  </si>
  <si>
    <t>C. SPACE</t>
  </si>
  <si>
    <t>Rent/Utilities/Maintenance</t>
  </si>
  <si>
    <t>Mortgage/Depreciation/Taxes</t>
  </si>
  <si>
    <t>Subtotal C</t>
  </si>
  <si>
    <t>D. SPECIAL COSTS</t>
  </si>
  <si>
    <t>Subcontracts</t>
  </si>
  <si>
    <t>Deposits to Reserves</t>
  </si>
  <si>
    <t>Debt Service (Excl Mortgage)</t>
  </si>
  <si>
    <t>Other: (Specify)</t>
  </si>
  <si>
    <t>Subtotal D</t>
  </si>
  <si>
    <t>Total Operating Expenses:</t>
  </si>
  <si>
    <t>REVENUE</t>
  </si>
  <si>
    <t>Direct Public Grants</t>
  </si>
  <si>
    <t>Direct Public Support</t>
  </si>
  <si>
    <t>Indirect Public Support</t>
  </si>
  <si>
    <t>Miscellaneous Revenue</t>
  </si>
  <si>
    <t>Restricted Funds Released</t>
  </si>
  <si>
    <t>Program Income</t>
  </si>
  <si>
    <t>Total Income</t>
  </si>
  <si>
    <t>Net Income</t>
  </si>
  <si>
    <t>Total Gross SF</t>
  </si>
  <si>
    <t>Total Units</t>
  </si>
  <si>
    <t xml:space="preserve">Property Address </t>
  </si>
  <si>
    <t>Project Type</t>
  </si>
  <si>
    <t xml:space="preserve">Anticipated Sales Price </t>
  </si>
  <si>
    <t>Summary</t>
  </si>
  <si>
    <t xml:space="preserve">Project 1: </t>
  </si>
  <si>
    <t>Committed Sources of Funds</t>
  </si>
  <si>
    <t>Other:</t>
  </si>
  <si>
    <t>Per Unit</t>
  </si>
  <si>
    <t>Per Sq Ft</t>
  </si>
  <si>
    <t>Detail</t>
  </si>
  <si>
    <t>Permanent Financing - 1st Lien:</t>
  </si>
  <si>
    <t>Permanent Financing - 2nd Lien:</t>
  </si>
  <si>
    <t>Total Committed Sources of Funds</t>
  </si>
  <si>
    <t>Pending/Proposed Sources of Funds</t>
  </si>
  <si>
    <t>City of Madison CDD Funds</t>
  </si>
  <si>
    <t>Total Pending/Proposed Sources of Funds</t>
  </si>
  <si>
    <t>Total Sources of Funds</t>
  </si>
  <si>
    <t>Uses of Funds</t>
  </si>
  <si>
    <t>Acquisition</t>
  </si>
  <si>
    <t>Purchase Price</t>
  </si>
  <si>
    <t>Appraisal Costs</t>
  </si>
  <si>
    <t>Closing Fees</t>
  </si>
  <si>
    <t>Title Insurance</t>
  </si>
  <si>
    <t>Title Search</t>
  </si>
  <si>
    <t>Transfer Taxes</t>
  </si>
  <si>
    <t xml:space="preserve">Other: </t>
  </si>
  <si>
    <t>Total Acquisition</t>
  </si>
  <si>
    <t>Earnest Money</t>
  </si>
  <si>
    <t>Hard Costs</t>
  </si>
  <si>
    <t>Offsite Improvements</t>
  </si>
  <si>
    <t>Environmental Remidiation</t>
  </si>
  <si>
    <t>Construction</t>
  </si>
  <si>
    <t>Builder's Overhead</t>
  </si>
  <si>
    <t>Bond Premium</t>
  </si>
  <si>
    <t>Building Permits</t>
  </si>
  <si>
    <t>Hard Cost Contigency (%) of Hard Costs</t>
  </si>
  <si>
    <t>Total Hard Costs</t>
  </si>
  <si>
    <t>Developer Fee</t>
  </si>
  <si>
    <t>Fees</t>
  </si>
  <si>
    <t>Architectural Fee (Design &amp; Admin)</t>
  </si>
  <si>
    <t>Civil Engineering &amp; Survey</t>
  </si>
  <si>
    <t>Design &amp; Permitting</t>
  </si>
  <si>
    <t>Soils/Structural Report</t>
  </si>
  <si>
    <t>Energy &amp; Green Audits/Consulting</t>
  </si>
  <si>
    <t>Capital Needs Assessment</t>
  </si>
  <si>
    <t>Cost Certification</t>
  </si>
  <si>
    <t>Total Fees</t>
  </si>
  <si>
    <t>Miscellanous Development Expenses</t>
  </si>
  <si>
    <t>Utility Tap, Hook Up, Municipal Fees</t>
  </si>
  <si>
    <t>Total Miscellanous Development Expense</t>
  </si>
  <si>
    <t>Construction &amp; Permanent Loan Financing Charges</t>
  </si>
  <si>
    <t xml:space="preserve">Construction Loan Interest (const. period: </t>
  </si>
  <si>
    <t>months)</t>
  </si>
  <si>
    <t>Construction Loan Fees (Origination, Credit Enhacementss, App)</t>
  </si>
  <si>
    <t>Taxes During Construction</t>
  </si>
  <si>
    <t>Insurance During Construction</t>
  </si>
  <si>
    <t>Recording</t>
  </si>
  <si>
    <t>Construction Monitoring Fee</t>
  </si>
  <si>
    <t>Permanent Loan Fees</t>
  </si>
  <si>
    <t>Soft Costs Contigency (excl. Dev Fee)</t>
  </si>
  <si>
    <t>Total Construction &amp; Financing Charges</t>
  </si>
  <si>
    <t>Bridge Loan Fee</t>
  </si>
  <si>
    <t>Organizational Fee</t>
  </si>
  <si>
    <t>Syndication Fee</t>
  </si>
  <si>
    <t>Lease Up Reserve (If lease component in Project)</t>
  </si>
  <si>
    <t>Transaction Fees</t>
  </si>
  <si>
    <t>Total Development Costs</t>
  </si>
  <si>
    <t>Real Estate Agent Fee</t>
  </si>
  <si>
    <t>Marketing Fee</t>
  </si>
  <si>
    <t>Total Transaction Fee</t>
  </si>
  <si>
    <t>Total Uses of Funds</t>
  </si>
  <si>
    <t>Program Summary</t>
  </si>
  <si>
    <t>Project #2</t>
  </si>
  <si>
    <t>Project #1</t>
  </si>
  <si>
    <t>Project Name</t>
  </si>
  <si>
    <t>#Units</t>
  </si>
  <si>
    <t>80% AMI</t>
  </si>
  <si>
    <t>50% AMI</t>
  </si>
  <si>
    <t>Down Payment</t>
  </si>
  <si>
    <t>Household Size</t>
  </si>
  <si>
    <t>1-person</t>
  </si>
  <si>
    <t>2-person</t>
  </si>
  <si>
    <t>3-person</t>
  </si>
  <si>
    <t>4-person</t>
  </si>
  <si>
    <t>5-person</t>
  </si>
  <si>
    <t>6-person</t>
  </si>
  <si>
    <t>7-person</t>
  </si>
  <si>
    <t>8-person</t>
  </si>
  <si>
    <t>Notes</t>
  </si>
  <si>
    <t>AMI</t>
  </si>
  <si>
    <t>Annual Income</t>
  </si>
  <si>
    <t>Monthly Household Income</t>
  </si>
  <si>
    <t>HBAD</t>
  </si>
  <si>
    <t>Buyer Contribution</t>
  </si>
  <si>
    <t>House Price</t>
  </si>
  <si>
    <t>Interest Rate</t>
  </si>
  <si>
    <t>No. of Years</t>
  </si>
  <si>
    <t>&lt;- select dropdown</t>
  </si>
  <si>
    <t>&lt;- select dropdown; 28-38% ratios</t>
  </si>
  <si>
    <t>&lt;- include any down payment</t>
  </si>
  <si>
    <t>&lt;- edit rate</t>
  </si>
  <si>
    <t>60% AMI</t>
  </si>
  <si>
    <t>2025 Proposed</t>
  </si>
  <si>
    <t>2024 Budget</t>
  </si>
  <si>
    <t>2023 Actual</t>
  </si>
  <si>
    <t>Agency &amp; Program:</t>
  </si>
  <si>
    <t>ACCOUNT CATEGORY</t>
  </si>
  <si>
    <t>City of Madison</t>
  </si>
  <si>
    <t xml:space="preserve">Non-City </t>
  </si>
  <si>
    <t>Total Program</t>
  </si>
  <si>
    <t xml:space="preserve">STAFFING: Include ALL staff working for the program </t>
  </si>
  <si>
    <t>GPR</t>
  </si>
  <si>
    <t>ESG</t>
  </si>
  <si>
    <t>CDBG-CV</t>
  </si>
  <si>
    <t>Other</t>
  </si>
  <si>
    <t>Sources</t>
  </si>
  <si>
    <t>Budget</t>
  </si>
  <si>
    <t>Staff Position Title</t>
  </si>
  <si>
    <t>Total Program FTE</t>
  </si>
  <si>
    <t>City-Funded FTE</t>
  </si>
  <si>
    <t>Roles and Responsibilities</t>
  </si>
  <si>
    <t xml:space="preserve">    Salary</t>
  </si>
  <si>
    <t xml:space="preserve">    Taxes/Benefits</t>
  </si>
  <si>
    <t>Subtotal A.</t>
  </si>
  <si>
    <t>B. OTHER OPERATING</t>
  </si>
  <si>
    <t xml:space="preserve">    Insurance</t>
  </si>
  <si>
    <t xml:space="preserve">    Professional Fees</t>
  </si>
  <si>
    <t xml:space="preserve">    Audit</t>
  </si>
  <si>
    <t xml:space="preserve">    Postage/Office and Program Supplies</t>
  </si>
  <si>
    <t xml:space="preserve">    Equipment/Furnishings/Depreciation</t>
  </si>
  <si>
    <t xml:space="preserve">    Telephone</t>
  </si>
  <si>
    <t xml:space="preserve">    Training/Conferences</t>
  </si>
  <si>
    <t xml:space="preserve">    Food/Household Supplies</t>
  </si>
  <si>
    <t xml:space="preserve">    Auto Allowance/Travel</t>
  </si>
  <si>
    <t xml:space="preserve">    Vehicle Costs/Depreciation</t>
  </si>
  <si>
    <t xml:space="preserve">    Other (Specify): </t>
  </si>
  <si>
    <t>Subtotal B.</t>
  </si>
  <si>
    <t xml:space="preserve">    Rent</t>
  </si>
  <si>
    <t xml:space="preserve">    Utilities</t>
  </si>
  <si>
    <t xml:space="preserve">    Maintenance</t>
  </si>
  <si>
    <t xml:space="preserve">    Mortgage Principal/Interest/Depreciation</t>
  </si>
  <si>
    <t xml:space="preserve">    Property Taxes</t>
  </si>
  <si>
    <t>Subtotal C.</t>
  </si>
  <si>
    <t xml:space="preserve">    Rent Assistance (Rent Arrears, Security Deposit, Application Fee)</t>
  </si>
  <si>
    <t xml:space="preserve">    Utility Assistance</t>
  </si>
  <si>
    <t xml:space="preserve">    Assistance to Individuals (Non-Rent or Utility)</t>
  </si>
  <si>
    <t xml:space="preserve">    Service/Program Subcontracts</t>
  </si>
  <si>
    <t>Subtotal D.</t>
  </si>
  <si>
    <t>TOTAL (A.-D.)</t>
  </si>
  <si>
    <t>NOTES:</t>
  </si>
  <si>
    <t>Date of Report:</t>
  </si>
  <si>
    <t xml:space="preserve">Period Covered: </t>
  </si>
  <si>
    <t xml:space="preserve">Person Completing Report: </t>
  </si>
  <si>
    <t>Telephone:</t>
  </si>
  <si>
    <t>All expenditures must be documented.  Only program expenses actually paid out for the period covered may be claimed on this report.</t>
  </si>
  <si>
    <t>**Only use whole numbers, if using formulas or amounts with cents, convert to whole number before submitting to CDD.</t>
  </si>
  <si>
    <t xml:space="preserve">All Program Expenses </t>
  </si>
  <si>
    <t>City Portion of Expenses billed this Period</t>
  </si>
  <si>
    <t>City Portion of Expenses billed Year-to-Date</t>
  </si>
  <si>
    <t>% of City Budget Spend</t>
  </si>
  <si>
    <t>TOTAL</t>
  </si>
  <si>
    <t>Vendor #:</t>
  </si>
  <si>
    <t>Contract #:</t>
  </si>
  <si>
    <t>Budget Adjustments and Method of Reimbursement</t>
  </si>
  <si>
    <t>1.  Agency may alter this budget within 10% of each deliverable by formal notification to assigned Grant Administrator.  Changes which would result in modifications in excess of 10% of any original deliverable must receive Community Development Supervisor's written approval prior to contractor commitment of funds.</t>
  </si>
  <si>
    <t>2.  Costs for this project will be reimbursed pending approval by the Community Development Supervisor upon submission of a) a completed program report describing completed activities (Exhibit 3, Program Activity Report) and b) any other reports specified in the agency contract (Exhibit 1, Scope of Services).</t>
  </si>
  <si>
    <t>3.  Any funds not expended by the termination date of the Agreement are not eligible for reimbursement.</t>
  </si>
  <si>
    <t>Pgm Letter</t>
  </si>
  <si>
    <t>Program Name</t>
  </si>
  <si>
    <t xml:space="preserve">Program Expenses </t>
  </si>
  <si>
    <t>City Portion of Expenses Paid YTD</t>
  </si>
  <si>
    <t>City Portion of Exp. Billed this Period</t>
  </si>
  <si>
    <t>City Portion of Exp. Billed YTD</t>
  </si>
  <si>
    <t>% of City Allocation Spent</t>
  </si>
  <si>
    <t>A</t>
  </si>
  <si>
    <t>PERSONNEL</t>
  </si>
  <si>
    <t>OTHER OPERATING</t>
  </si>
  <si>
    <t>SPACE</t>
  </si>
  <si>
    <t>SPECIAL COSTS</t>
  </si>
  <si>
    <t>B</t>
  </si>
  <si>
    <t>C</t>
  </si>
  <si>
    <t>D</t>
  </si>
  <si>
    <t>E</t>
  </si>
  <si>
    <t>TOTAL FOR ALL PROGRAMS</t>
  </si>
  <si>
    <t>Funding Source</t>
  </si>
  <si>
    <t>ESG Match Funds YTD</t>
  </si>
  <si>
    <t>ESG Match Funds this Period</t>
  </si>
  <si>
    <t>HUD FUNDS (NON-ESG)</t>
  </si>
  <si>
    <t>OTHER FEDERAL FUNDS</t>
  </si>
  <si>
    <t>STATE GOVERNMENT</t>
  </si>
  <si>
    <t>LOCAL GOVERNMENT</t>
  </si>
  <si>
    <t>PRIVATE FUNDS</t>
  </si>
  <si>
    <t>OTHER/FEES/PROGRAM INCOME</t>
  </si>
  <si>
    <t>PI Funds YTD</t>
  </si>
  <si>
    <t>PI Received This Period</t>
  </si>
  <si>
    <t>PROGRAM INCOME (PI) RECEIVED</t>
  </si>
  <si>
    <t>2025 City Allocation</t>
  </si>
  <si>
    <t>Applicant Name:</t>
  </si>
  <si>
    <t>Name of Applicant:</t>
  </si>
  <si>
    <r>
      <t xml:space="preserve">This budget workbook is for RFP Responses to the </t>
    </r>
    <r>
      <rPr>
        <b/>
        <sz val="11"/>
        <color theme="1"/>
        <rFont val="Calibri"/>
        <family val="2"/>
        <scheme val="minor"/>
      </rPr>
      <t xml:space="preserve">2025 RFP: Financing for Affordable Homeownership Development, Programs, and Services. </t>
    </r>
  </si>
  <si>
    <t>If you are submitting proposals for Development, Programs/Services, or both: submit one budget workbook with budgets for each proposal.</t>
  </si>
  <si>
    <r>
      <t xml:space="preserve">Programs/Services budget workbook can be found in the </t>
    </r>
    <r>
      <rPr>
        <b/>
        <sz val="11"/>
        <color theme="6" tint="-0.249977111117893"/>
        <rFont val="Calibri"/>
        <family val="2"/>
        <scheme val="minor"/>
      </rPr>
      <t xml:space="preserve">GREEN </t>
    </r>
    <r>
      <rPr>
        <sz val="11"/>
        <color theme="1"/>
        <rFont val="Calibri"/>
        <family val="2"/>
        <scheme val="minor"/>
      </rPr>
      <t>tabs below.</t>
    </r>
  </si>
  <si>
    <t xml:space="preserve">Fill in only the yellow cells -&gt; </t>
  </si>
  <si>
    <t>Applicant</t>
  </si>
  <si>
    <t>INSTRUCTIONS:</t>
  </si>
  <si>
    <t>Sustainability Features</t>
  </si>
  <si>
    <t>Accesibility Features</t>
  </si>
  <si>
    <r>
      <t xml:space="preserve">Development budget workbook can be found in the </t>
    </r>
    <r>
      <rPr>
        <b/>
        <sz val="11"/>
        <color rgb="FF7030A0"/>
        <rFont val="Calibri"/>
        <family val="2"/>
        <scheme val="minor"/>
      </rPr>
      <t>PURPLE</t>
    </r>
    <r>
      <rPr>
        <b/>
        <sz val="11"/>
        <color theme="7" tint="-0.249977111117893"/>
        <rFont val="Calibri"/>
        <family val="2"/>
        <scheme val="minor"/>
      </rPr>
      <t xml:space="preserve"> </t>
    </r>
    <r>
      <rPr>
        <sz val="11"/>
        <color theme="1"/>
        <rFont val="Calibri"/>
        <family val="2"/>
        <scheme val="minor"/>
      </rPr>
      <t>tabs below.</t>
    </r>
  </si>
  <si>
    <t>DO NOT FILL blue cells -&gt;</t>
  </si>
  <si>
    <t>Affordability Cap as a % of Income</t>
  </si>
  <si>
    <t>Closing Costs as a % of Loan</t>
  </si>
  <si>
    <t>Estimated Property Tax Rate</t>
  </si>
  <si>
    <t>Monthly "Affordable" Expenditure Cap</t>
  </si>
  <si>
    <t>Estimated Annual Homeowners Insurance (Annual)</t>
  </si>
  <si>
    <t>Monthly Homeowners Insurance</t>
  </si>
  <si>
    <t>Output: Loan Amount</t>
  </si>
  <si>
    <t>Output: Monthly P&amp;I</t>
  </si>
  <si>
    <t>Output: Monthly Property Taxes</t>
  </si>
  <si>
    <t>Output: Total Expense (PITI)</t>
  </si>
  <si>
    <t>Difference (Cap minus Expenditures)</t>
  </si>
  <si>
    <t>&lt;- traditional industry range is 2-5%</t>
  </si>
  <si>
    <t>&lt;- Some lenders use 28 percent, FHA can allow up to 31 percent.  This is mortage DTI limit only, not aggregate DTI.</t>
  </si>
  <si>
    <t>&lt;- Make sure to get the decimals right.  For example, $18 of tax per $1000 of value is 0.018</t>
  </si>
  <si>
    <t>&lt;- at least 1%</t>
  </si>
  <si>
    <t>&lt;- must at least meet this requirement</t>
  </si>
  <si>
    <t xml:space="preserve">Project 3: </t>
  </si>
  <si>
    <t xml:space="preserve">Project 2: </t>
  </si>
  <si>
    <t>Project #3</t>
  </si>
  <si>
    <t>&lt;- In solver, set objective that this cell equals zero by changing cell D49, if you want to know what the house price should be to be affordable to this AMI</t>
  </si>
  <si>
    <t>Other: [insert name here of dpa]</t>
  </si>
  <si>
    <t>DEVELOPMENT</t>
  </si>
  <si>
    <t>PROGRAMS</t>
  </si>
  <si>
    <t>DO NOT FILL</t>
  </si>
  <si>
    <t xml:space="preserve">FILL </t>
  </si>
  <si>
    <t>Area Median Income by Household Size (2025)</t>
  </si>
  <si>
    <t>Total Uses</t>
  </si>
  <si>
    <t>Address:</t>
  </si>
  <si>
    <t>Bedrooms</t>
  </si>
  <si>
    <t>Baths</t>
  </si>
  <si>
    <t>Lead Applicant:</t>
  </si>
  <si>
    <t>Co-Applicant:</t>
  </si>
  <si>
    <t>Project 1 Co-Applicant</t>
  </si>
  <si>
    <t>Project 2 Co-Applicant</t>
  </si>
  <si>
    <t>Project 3 Co-Applicant</t>
  </si>
  <si>
    <t>This chart describes your agency's total budget for 3 separate years.  Where possible, use audited figures for 2023 Actual.</t>
  </si>
  <si>
    <t>Committed Sources</t>
  </si>
  <si>
    <t>lake ridge</t>
  </si>
  <si>
    <t>Pending: Other Source</t>
  </si>
  <si>
    <t>Pending Source</t>
  </si>
  <si>
    <t>Total Proposed</t>
  </si>
  <si>
    <t xml:space="preserve">CDD Funding </t>
  </si>
  <si>
    <t>Total Dev. Cost + Trans Cost</t>
  </si>
  <si>
    <t>Total Dev. Funding</t>
  </si>
  <si>
    <t>Per Unit Costs Below</t>
  </si>
  <si>
    <t>Note that all figures present below row 30 are estimates intended to provide general insight into the potential affordability of the proposed homes. While the table includes scenarios of rhousehold at 60% and 50% of the Area Median Income (AMI), applicants are only required to ensure affordability for households at or below 80% AMI. Applicants may also include pass-through assistance to the homebuyer—structured as a second mortgage—from the allocation provided to the developer as part of the affordability calculation.</t>
  </si>
  <si>
    <t>Affordability Assumptions : must input anticipated sales price first.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</si>
</sst>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
    <numFmt numFmtId="167" formatCode="_(&quot;$&quot;* #,##0.000_);_(&quot;$&quot;* \(#,##0.000\);_(&quot;$&quot;* &quot;-&quot;??_);_(@_)"/>
  </numFmts>
  <fonts count="32"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b/>
      <sz val="14"/>
      <color theme="1"/>
      <name val="Calibri"/>
      <family val="2"/>
      <scheme val="minor"/>
    </font>
    <font>
      <sz val="10"/>
      <color theme="1"/>
      <name val="Calibri"/>
      <family val="2"/>
      <scheme val="minor"/>
    </font>
    <font>
      <sz val="18"/>
      <color theme="0"/>
      <name val="Calibri"/>
      <family val="2"/>
      <scheme val="minor"/>
    </font>
    <font>
      <sz val="12"/>
      <name val="Arial"/>
      <family val="2"/>
    </font>
    <font>
      <sz val="12"/>
      <name val="Arial"/>
      <family val="2"/>
    </font>
    <font>
      <b/>
      <sz val="9"/>
      <color indexed="81"/>
      <name val="Tahoma"/>
      <family val="2"/>
    </font>
    <font>
      <b/>
      <sz val="11"/>
      <color theme="7" tint="-0.249977111117893"/>
      <name val="Calibri"/>
      <family val="2"/>
      <scheme val="minor"/>
    </font>
    <font>
      <b/>
      <sz val="11"/>
      <color theme="6" tint="-0.249977111117893"/>
      <name val="Calibri"/>
      <family val="2"/>
      <scheme val="minor"/>
    </font>
    <font>
      <b/>
      <sz val="11"/>
      <color rgb="FF7030A0"/>
      <name val="Calibri"/>
      <family val="2"/>
      <scheme val="minor"/>
    </font>
    <font>
      <i/>
      <sz val="11"/>
      <color rgb="FFFF0000"/>
      <name val="Calibri"/>
      <family val="2"/>
      <scheme val="minor"/>
    </font>
    <font>
      <sz val="8"/>
      <name val="Calibri"/>
      <family val="2"/>
      <scheme val="minor"/>
    </font>
    <font>
      <i/>
      <sz val="12"/>
      <color theme="1"/>
      <name val="Calibri"/>
      <family val="2"/>
      <scheme val="minor"/>
    </font>
    <font>
      <sz val="8"/>
      <color indexed="8"/>
      <name val="Calibri"/>
      <family val="2"/>
      <scheme val="minor"/>
    </font>
    <font>
      <sz val="8"/>
      <color theme="1"/>
      <name val="Calibri"/>
      <family val="2"/>
      <scheme val="minor"/>
    </font>
    <font>
      <b/>
      <sz val="8"/>
      <color indexed="8"/>
      <name val="Calibri"/>
      <family val="2"/>
      <scheme val="minor"/>
    </font>
    <font>
      <b/>
      <sz val="8"/>
      <color theme="1"/>
      <name val="Calibri"/>
      <family val="2"/>
      <scheme val="minor"/>
    </font>
    <font>
      <b/>
      <sz val="10"/>
      <name val="Calibri"/>
      <family val="2"/>
      <scheme val="minor"/>
    </font>
    <font>
      <b/>
      <sz val="8"/>
      <color rgb="FFFF0000"/>
      <name val="Calibri"/>
      <family val="2"/>
      <scheme val="minor"/>
    </font>
    <font>
      <sz val="10"/>
      <name val="Calibri"/>
      <family val="2"/>
      <scheme val="minor"/>
    </font>
    <font>
      <sz val="12"/>
      <name val="Calibri"/>
      <family val="2"/>
      <scheme val="minor"/>
    </font>
    <font>
      <b/>
      <sz val="8"/>
      <name val="Calibri"/>
      <family val="2"/>
      <scheme val="minor"/>
    </font>
    <font>
      <b/>
      <sz val="12"/>
      <name val="Calibri"/>
      <family val="2"/>
      <scheme val="minor"/>
    </font>
    <font>
      <sz val="8"/>
      <color rgb="FFFF0000"/>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6337778862885"/>
        <bgColor indexed="64"/>
      </patternFill>
    </fill>
    <fill>
      <patternFill patternType="solid">
        <fgColor theme="7"/>
        <bgColor indexed="64"/>
      </patternFill>
    </fill>
    <fill>
      <patternFill patternType="solid">
        <fgColor theme="6"/>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284">
    <xf numFmtId="0" fontId="0" fillId="0" borderId="0" xfId="0"/>
    <xf numFmtId="0" fontId="0" fillId="2" borderId="6" xfId="0" applyFill="1" applyBorder="1" applyProtection="1">
      <protection locked="0"/>
    </xf>
    <xf numFmtId="0" fontId="0" fillId="0" borderId="8" xfId="0" applyBorder="1"/>
    <xf numFmtId="0" fontId="0" fillId="0" borderId="9" xfId="0" applyBorder="1"/>
    <xf numFmtId="0" fontId="2" fillId="3" borderId="0" xfId="0" applyFont="1" applyFill="1"/>
    <xf numFmtId="0" fontId="0" fillId="3" borderId="0" xfId="0" applyFill="1"/>
    <xf numFmtId="0" fontId="4" fillId="0" borderId="0" xfId="0" applyFont="1"/>
    <xf numFmtId="0" fontId="6" fillId="0" borderId="0" xfId="0" applyFont="1"/>
    <xf numFmtId="0" fontId="6" fillId="0" borderId="0" xfId="0" applyFont="1" applyAlignment="1">
      <alignment horizontal="center"/>
    </xf>
    <xf numFmtId="0" fontId="0" fillId="0" borderId="1" xfId="0" applyBorder="1"/>
    <xf numFmtId="0" fontId="0" fillId="0" borderId="2" xfId="0" applyBorder="1"/>
    <xf numFmtId="0" fontId="0" fillId="0" borderId="13" xfId="0" applyBorder="1"/>
    <xf numFmtId="0" fontId="0" fillId="0" borderId="3" xfId="0" applyBorder="1"/>
    <xf numFmtId="0" fontId="4" fillId="5" borderId="1" xfId="0" applyFont="1" applyFill="1" applyBorder="1"/>
    <xf numFmtId="0" fontId="0" fillId="5" borderId="2" xfId="0" applyFill="1" applyBorder="1"/>
    <xf numFmtId="0" fontId="0" fillId="5" borderId="3" xfId="0" applyFill="1" applyBorder="1"/>
    <xf numFmtId="0" fontId="2" fillId="6" borderId="12" xfId="0" applyFont="1" applyFill="1" applyBorder="1"/>
    <xf numFmtId="0" fontId="2" fillId="6" borderId="0" xfId="0" applyFont="1" applyFill="1"/>
    <xf numFmtId="164" fontId="0" fillId="0" borderId="0" xfId="0" applyNumberFormat="1"/>
    <xf numFmtId="0" fontId="4" fillId="0" borderId="1" xfId="0" applyFont="1" applyBorder="1"/>
    <xf numFmtId="44" fontId="0" fillId="0" borderId="0" xfId="1" applyFont="1" applyFill="1" applyBorder="1"/>
    <xf numFmtId="0" fontId="3" fillId="3" borderId="0" xfId="0" applyFont="1" applyFill="1"/>
    <xf numFmtId="0" fontId="7" fillId="0" borderId="0" xfId="0" applyFont="1"/>
    <xf numFmtId="0" fontId="9" fillId="0" borderId="4" xfId="0" applyFont="1" applyBorder="1"/>
    <xf numFmtId="0" fontId="10" fillId="0" borderId="1" xfId="0" applyFont="1" applyBorder="1"/>
    <xf numFmtId="0" fontId="2" fillId="0" borderId="0" xfId="0" applyFont="1"/>
    <xf numFmtId="0" fontId="5" fillId="0" borderId="2" xfId="0" applyFont="1" applyBorder="1"/>
    <xf numFmtId="0" fontId="0" fillId="0" borderId="0" xfId="0" applyAlignment="1">
      <alignment horizontal="left" indent="1"/>
    </xf>
    <xf numFmtId="0" fontId="0" fillId="0" borderId="15" xfId="0" applyBorder="1"/>
    <xf numFmtId="0" fontId="0" fillId="0" borderId="0" xfId="0" applyAlignment="1">
      <alignment horizontal="left" indent="2"/>
    </xf>
    <xf numFmtId="9" fontId="0" fillId="0" borderId="0" xfId="0" applyNumberFormat="1"/>
    <xf numFmtId="0" fontId="0" fillId="0" borderId="4" xfId="0" applyBorder="1"/>
    <xf numFmtId="0" fontId="0" fillId="0" borderId="4" xfId="0" applyBorder="1" applyAlignment="1">
      <alignment horizontal="left"/>
    </xf>
    <xf numFmtId="0" fontId="0" fillId="0" borderId="4" xfId="0" applyBorder="1" applyAlignment="1">
      <alignment horizontal="left" indent="2"/>
    </xf>
    <xf numFmtId="0" fontId="4" fillId="0" borderId="4" xfId="0" applyFont="1" applyBorder="1" applyAlignment="1">
      <alignment horizontal="center" wrapText="1"/>
    </xf>
    <xf numFmtId="9" fontId="4" fillId="0" borderId="4" xfId="0" applyNumberFormat="1" applyFont="1" applyBorder="1" applyAlignment="1">
      <alignment horizontal="center"/>
    </xf>
    <xf numFmtId="0" fontId="4" fillId="0" borderId="4" xfId="0" applyFont="1" applyBorder="1" applyAlignment="1">
      <alignment horizontal="right"/>
    </xf>
    <xf numFmtId="164" fontId="0" fillId="0" borderId="4" xfId="1" applyNumberFormat="1" applyFont="1" applyBorder="1"/>
    <xf numFmtId="0" fontId="7" fillId="0" borderId="15" xfId="0" applyFont="1" applyBorder="1"/>
    <xf numFmtId="0" fontId="0" fillId="0" borderId="4" xfId="0" applyBorder="1" applyAlignment="1">
      <alignment horizontal="center"/>
    </xf>
    <xf numFmtId="0" fontId="4" fillId="0" borderId="4" xfId="0" applyFont="1" applyBorder="1" applyAlignment="1">
      <alignment horizontal="left" indent="1"/>
    </xf>
    <xf numFmtId="0" fontId="0" fillId="0" borderId="0" xfId="0" applyAlignment="1">
      <alignment horizontal="center"/>
    </xf>
    <xf numFmtId="0" fontId="0" fillId="9" borderId="4" xfId="0" applyFill="1" applyBorder="1" applyAlignment="1">
      <alignment horizontal="right"/>
    </xf>
    <xf numFmtId="44" fontId="0" fillId="9" borderId="4" xfId="0" applyNumberFormat="1" applyFill="1" applyBorder="1"/>
    <xf numFmtId="44" fontId="0" fillId="9" borderId="4" xfId="1" applyFont="1" applyFill="1" applyBorder="1"/>
    <xf numFmtId="0" fontId="0" fillId="9" borderId="4" xfId="0" applyFill="1" applyBorder="1"/>
    <xf numFmtId="164" fontId="0" fillId="9" borderId="3" xfId="1" applyNumberFormat="1" applyFont="1" applyFill="1" applyBorder="1"/>
    <xf numFmtId="164" fontId="0" fillId="9" borderId="4" xfId="1" applyNumberFormat="1" applyFont="1" applyFill="1" applyBorder="1"/>
    <xf numFmtId="164" fontId="0" fillId="9" borderId="4" xfId="0" applyNumberFormat="1" applyFill="1" applyBorder="1"/>
    <xf numFmtId="0" fontId="0" fillId="4" borderId="2" xfId="0" applyFill="1" applyBorder="1"/>
    <xf numFmtId="0" fontId="0" fillId="4" borderId="3" xfId="0" applyFill="1" applyBorder="1"/>
    <xf numFmtId="0" fontId="0" fillId="4" borderId="1" xfId="0" applyFill="1" applyBorder="1" applyAlignment="1">
      <alignment horizontal="left"/>
    </xf>
    <xf numFmtId="44" fontId="0" fillId="0" borderId="0" xfId="0" applyNumberFormat="1"/>
    <xf numFmtId="9" fontId="4" fillId="9" borderId="4" xfId="2" applyFont="1" applyFill="1" applyBorder="1"/>
    <xf numFmtId="0" fontId="11" fillId="3" borderId="0" xfId="0" applyFont="1" applyFill="1" applyAlignment="1">
      <alignment horizontal="center" vertical="center" wrapText="1"/>
    </xf>
    <xf numFmtId="167" fontId="0" fillId="9" borderId="4" xfId="0" applyNumberFormat="1" applyFill="1" applyBorder="1"/>
    <xf numFmtId="0" fontId="18" fillId="0" borderId="0" xfId="0" applyFont="1"/>
    <xf numFmtId="44" fontId="0" fillId="9" borderId="6" xfId="0" applyNumberFormat="1" applyFill="1" applyBorder="1"/>
    <xf numFmtId="0" fontId="0" fillId="0" borderId="6" xfId="0" applyBorder="1" applyAlignment="1">
      <alignment horizontal="left" indent="2"/>
    </xf>
    <xf numFmtId="0" fontId="0" fillId="0" borderId="52" xfId="0" applyBorder="1" applyAlignment="1">
      <alignment horizontal="left" indent="2"/>
    </xf>
    <xf numFmtId="44" fontId="0" fillId="5" borderId="52" xfId="0" applyNumberFormat="1" applyFill="1" applyBorder="1"/>
    <xf numFmtId="44" fontId="0" fillId="4" borderId="4" xfId="1" applyFont="1" applyFill="1" applyBorder="1"/>
    <xf numFmtId="0" fontId="0" fillId="4" borderId="4" xfId="0" applyFill="1" applyBorder="1"/>
    <xf numFmtId="0" fontId="11" fillId="0" borderId="0" xfId="0" applyFont="1" applyAlignment="1">
      <alignment horizontal="center" vertical="center" wrapText="1"/>
    </xf>
    <xf numFmtId="44" fontId="0" fillId="4" borderId="4" xfId="1" applyFont="1" applyFill="1" applyBorder="1" applyAlignment="1">
      <alignment horizontal="left"/>
    </xf>
    <xf numFmtId="0" fontId="0" fillId="2" borderId="4" xfId="0" applyFill="1" applyBorder="1" applyAlignment="1" applyProtection="1">
      <alignment horizontal="right"/>
      <protection locked="0"/>
    </xf>
    <xf numFmtId="9" fontId="0" fillId="2" borderId="4" xfId="2" applyFont="1" applyFill="1" applyBorder="1" applyProtection="1">
      <protection locked="0"/>
    </xf>
    <xf numFmtId="44" fontId="0" fillId="2" borderId="4" xfId="1" applyFont="1" applyFill="1" applyBorder="1" applyProtection="1">
      <protection locked="0"/>
    </xf>
    <xf numFmtId="10" fontId="0" fillId="2" borderId="4" xfId="2" applyNumberFormat="1" applyFont="1" applyFill="1" applyBorder="1" applyProtection="1">
      <protection locked="0"/>
    </xf>
    <xf numFmtId="0" fontId="0" fillId="2" borderId="4" xfId="0" applyFill="1" applyBorder="1" applyAlignment="1" applyProtection="1">
      <alignment horizontal="left" indent="2"/>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13" xfId="0" applyFill="1" applyBorder="1" applyProtection="1">
      <protection locked="0"/>
    </xf>
    <xf numFmtId="0" fontId="0" fillId="2" borderId="9" xfId="0" applyFill="1" applyBorder="1" applyProtection="1">
      <protection locked="0"/>
    </xf>
    <xf numFmtId="164" fontId="0" fillId="2" borderId="3" xfId="1" applyNumberFormat="1" applyFont="1" applyFill="1" applyBorder="1" applyProtection="1">
      <protection locked="0"/>
    </xf>
    <xf numFmtId="164" fontId="0" fillId="2" borderId="4" xfId="0" applyNumberFormat="1" applyFill="1" applyBorder="1" applyProtection="1">
      <protection locked="0"/>
    </xf>
    <xf numFmtId="164" fontId="0" fillId="2" borderId="4" xfId="1" applyNumberFormat="1" applyFont="1" applyFill="1" applyBorder="1" applyProtection="1">
      <protection locked="0"/>
    </xf>
    <xf numFmtId="0" fontId="5" fillId="2" borderId="2" xfId="0" applyFont="1" applyFill="1" applyBorder="1" applyProtection="1">
      <protection locked="0"/>
    </xf>
    <xf numFmtId="0" fontId="0" fillId="10" borderId="0" xfId="0" applyFill="1"/>
    <xf numFmtId="0" fontId="0" fillId="11" borderId="0" xfId="0" applyFill="1"/>
    <xf numFmtId="0" fontId="0" fillId="2" borderId="3" xfId="0" applyFill="1" applyBorder="1"/>
    <xf numFmtId="0" fontId="4" fillId="4" borderId="6" xfId="0" applyFont="1" applyFill="1" applyBorder="1"/>
    <xf numFmtId="0" fontId="0" fillId="4" borderId="11" xfId="0" applyFill="1" applyBorder="1"/>
    <xf numFmtId="0" fontId="4" fillId="2" borderId="1" xfId="0" applyFont="1" applyFill="1" applyBorder="1"/>
    <xf numFmtId="0" fontId="0" fillId="2" borderId="2" xfId="0" applyFill="1" applyBorder="1"/>
    <xf numFmtId="0" fontId="0" fillId="2" borderId="13" xfId="0" applyFill="1" applyBorder="1"/>
    <xf numFmtId="0" fontId="0" fillId="0" borderId="0" xfId="0" applyAlignment="1">
      <alignment horizontal="right"/>
    </xf>
    <xf numFmtId="0" fontId="8" fillId="4" borderId="4" xfId="0" applyFont="1" applyFill="1" applyBorder="1" applyProtection="1">
      <protection locked="0"/>
    </xf>
    <xf numFmtId="0" fontId="20" fillId="4" borderId="4" xfId="0" applyFont="1" applyFill="1" applyBorder="1" applyProtection="1">
      <protection locked="0"/>
    </xf>
    <xf numFmtId="0" fontId="21" fillId="0" borderId="0" xfId="0" applyFont="1"/>
    <xf numFmtId="0" fontId="21" fillId="2" borderId="1" xfId="0" applyFont="1" applyFill="1" applyBorder="1" applyProtection="1">
      <protection locked="0"/>
    </xf>
    <xf numFmtId="0" fontId="21" fillId="2" borderId="2" xfId="0" applyFont="1" applyFill="1" applyBorder="1" applyProtection="1">
      <protection locked="0"/>
    </xf>
    <xf numFmtId="0" fontId="21" fillId="2" borderId="3" xfId="0" applyFont="1" applyFill="1" applyBorder="1" applyProtection="1">
      <protection locked="0"/>
    </xf>
    <xf numFmtId="0" fontId="22" fillId="0" borderId="0" xfId="0" applyFont="1"/>
    <xf numFmtId="0" fontId="21" fillId="0" borderId="0" xfId="0" applyFont="1" applyAlignment="1">
      <alignment vertical="center"/>
    </xf>
    <xf numFmtId="0" fontId="23" fillId="0" borderId="4" xfId="0" applyFont="1" applyBorder="1" applyAlignment="1">
      <alignment horizontal="center" vertical="center"/>
    </xf>
    <xf numFmtId="0" fontId="24" fillId="0" borderId="4" xfId="0" applyFont="1" applyBorder="1" applyAlignment="1">
      <alignment horizontal="center"/>
    </xf>
    <xf numFmtId="0" fontId="24" fillId="0" borderId="0" xfId="0" applyFont="1" applyAlignment="1">
      <alignment horizontal="center"/>
    </xf>
    <xf numFmtId="0" fontId="4" fillId="0" borderId="0" xfId="0" applyFont="1" applyAlignment="1">
      <alignment horizontal="center"/>
    </xf>
    <xf numFmtId="0" fontId="24" fillId="0" borderId="4" xfId="0" applyFont="1" applyBorder="1"/>
    <xf numFmtId="0" fontId="22" fillId="0" borderId="4" xfId="0" applyFont="1" applyBorder="1"/>
    <xf numFmtId="0" fontId="22" fillId="0" borderId="4" xfId="0" applyFont="1" applyBorder="1" applyAlignment="1">
      <alignment horizontal="right"/>
    </xf>
    <xf numFmtId="165" fontId="22" fillId="2" borderId="4" xfId="3" applyNumberFormat="1" applyFont="1" applyFill="1" applyBorder="1" applyProtection="1">
      <protection locked="0"/>
    </xf>
    <xf numFmtId="0" fontId="24" fillId="0" borderId="4" xfId="0" applyFont="1" applyBorder="1" applyAlignment="1">
      <alignment horizontal="right"/>
    </xf>
    <xf numFmtId="165" fontId="24" fillId="0" borderId="4" xfId="3" applyNumberFormat="1" applyFont="1" applyBorder="1"/>
    <xf numFmtId="165" fontId="22" fillId="0" borderId="4" xfId="3" applyNumberFormat="1" applyFont="1" applyBorder="1"/>
    <xf numFmtId="0" fontId="22" fillId="0" borderId="7" xfId="0" applyFont="1" applyBorder="1" applyAlignment="1">
      <alignment horizontal="right"/>
    </xf>
    <xf numFmtId="165" fontId="22" fillId="0" borderId="7" xfId="3" applyNumberFormat="1" applyFont="1" applyBorder="1"/>
    <xf numFmtId="0" fontId="22" fillId="2" borderId="6" xfId="0" applyFont="1" applyFill="1" applyBorder="1" applyAlignment="1" applyProtection="1">
      <alignment horizontal="left"/>
      <protection locked="0"/>
    </xf>
    <xf numFmtId="165" fontId="22" fillId="2" borderId="6" xfId="3" applyNumberFormat="1" applyFont="1" applyFill="1" applyBorder="1" applyProtection="1">
      <protection locked="0"/>
    </xf>
    <xf numFmtId="0" fontId="25" fillId="0" borderId="0" xfId="4" applyFont="1" applyAlignment="1">
      <alignment vertical="center"/>
    </xf>
    <xf numFmtId="0" fontId="19" fillId="0" borderId="0" xfId="4" applyFont="1" applyAlignment="1">
      <alignment vertical="top"/>
    </xf>
    <xf numFmtId="0" fontId="25" fillId="0" borderId="16" xfId="4" applyFont="1" applyBorder="1" applyAlignment="1">
      <alignment horizontal="center" vertical="top"/>
    </xf>
    <xf numFmtId="0" fontId="25" fillId="0" borderId="17" xfId="4" applyFont="1" applyBorder="1" applyAlignment="1">
      <alignment horizontal="center" vertical="top"/>
    </xf>
    <xf numFmtId="0" fontId="27" fillId="0" borderId="22" xfId="4" applyFont="1" applyBorder="1" applyAlignment="1">
      <alignment horizontal="center" vertical="top"/>
    </xf>
    <xf numFmtId="0" fontId="25" fillId="0" borderId="23" xfId="4" applyFont="1" applyBorder="1" applyAlignment="1">
      <alignment horizontal="center" vertical="top"/>
    </xf>
    <xf numFmtId="0" fontId="25" fillId="0" borderId="24" xfId="4" applyFont="1" applyBorder="1" applyAlignment="1">
      <alignment horizontal="center" vertical="top" wrapText="1"/>
    </xf>
    <xf numFmtId="0" fontId="25" fillId="0" borderId="7" xfId="4" applyFont="1" applyBorder="1" applyAlignment="1">
      <alignment horizontal="center" vertical="top" wrapText="1"/>
    </xf>
    <xf numFmtId="0" fontId="25" fillId="0" borderId="8" xfId="4" applyFont="1" applyBorder="1" applyAlignment="1">
      <alignment horizontal="center" vertical="top" wrapText="1"/>
    </xf>
    <xf numFmtId="0" fontId="25" fillId="0" borderId="25" xfId="4" applyFont="1" applyBorder="1" applyAlignment="1">
      <alignment horizontal="center" vertical="top" wrapText="1"/>
    </xf>
    <xf numFmtId="0" fontId="25" fillId="0" borderId="16" xfId="4" applyFont="1" applyBorder="1" applyAlignment="1">
      <alignment vertical="top" wrapText="1"/>
    </xf>
    <xf numFmtId="1" fontId="27" fillId="0" borderId="17" xfId="5" applyNumberFormat="1" applyFont="1" applyFill="1" applyBorder="1" applyAlignment="1" applyProtection="1">
      <alignment vertical="top"/>
    </xf>
    <xf numFmtId="3" fontId="27" fillId="2" borderId="26" xfId="5" applyNumberFormat="1" applyFont="1" applyFill="1" applyBorder="1" applyAlignment="1" applyProtection="1">
      <alignment vertical="top"/>
      <protection locked="0"/>
    </xf>
    <xf numFmtId="166" fontId="27" fillId="2" borderId="4" xfId="5" applyNumberFormat="1" applyFont="1" applyFill="1" applyBorder="1" applyAlignment="1" applyProtection="1">
      <alignment vertical="top"/>
      <protection locked="0"/>
    </xf>
    <xf numFmtId="3" fontId="27" fillId="2" borderId="27" xfId="5" applyNumberFormat="1" applyFont="1" applyFill="1" applyBorder="1" applyAlignment="1" applyProtection="1">
      <alignment vertical="top"/>
      <protection locked="0"/>
    </xf>
    <xf numFmtId="0" fontId="27" fillId="0" borderId="28" xfId="4" applyFont="1" applyBorder="1" applyAlignment="1">
      <alignment vertical="top" wrapText="1"/>
    </xf>
    <xf numFmtId="3" fontId="27" fillId="2" borderId="29" xfId="5" applyNumberFormat="1" applyFont="1" applyFill="1" applyBorder="1" applyAlignment="1" applyProtection="1">
      <alignment vertical="top"/>
      <protection locked="0"/>
    </xf>
    <xf numFmtId="3" fontId="27" fillId="7" borderId="29" xfId="5" applyNumberFormat="1" applyFont="1" applyFill="1" applyBorder="1" applyAlignment="1" applyProtection="1">
      <alignment vertical="top"/>
      <protection locked="0"/>
    </xf>
    <xf numFmtId="0" fontId="27" fillId="0" borderId="30" xfId="4" applyFont="1" applyBorder="1" applyAlignment="1">
      <alignment vertical="top" wrapText="1"/>
    </xf>
    <xf numFmtId="3" fontId="27" fillId="2" borderId="31" xfId="5" applyNumberFormat="1" applyFont="1" applyFill="1" applyBorder="1" applyAlignment="1" applyProtection="1">
      <alignment vertical="top"/>
      <protection locked="0"/>
    </xf>
    <xf numFmtId="0" fontId="25" fillId="0" borderId="32" xfId="4" applyFont="1" applyBorder="1" applyAlignment="1">
      <alignment horizontal="center" vertical="top" wrapText="1"/>
    </xf>
    <xf numFmtId="3" fontId="27" fillId="0" borderId="33" xfId="5" applyNumberFormat="1" applyFont="1" applyFill="1" applyBorder="1" applyAlignment="1" applyProtection="1">
      <alignment vertical="top"/>
    </xf>
    <xf numFmtId="3" fontId="27" fillId="0" borderId="33" xfId="5" applyNumberFormat="1" applyFont="1" applyFill="1" applyBorder="1" applyAlignment="1" applyProtection="1">
      <alignment vertical="top"/>
      <protection locked="0"/>
    </xf>
    <xf numFmtId="0" fontId="25" fillId="0" borderId="28" xfId="4" applyFont="1" applyBorder="1" applyAlignment="1">
      <alignment vertical="top" wrapText="1"/>
    </xf>
    <xf numFmtId="3" fontId="27" fillId="0" borderId="29" xfId="5" applyNumberFormat="1" applyFont="1" applyFill="1" applyBorder="1" applyAlignment="1" applyProtection="1">
      <alignment vertical="top"/>
    </xf>
    <xf numFmtId="3" fontId="27" fillId="7" borderId="29" xfId="5" applyNumberFormat="1" applyFont="1" applyFill="1" applyBorder="1" applyAlignment="1" applyProtection="1">
      <alignment vertical="top"/>
    </xf>
    <xf numFmtId="0" fontId="27" fillId="0" borderId="30" xfId="4" applyFont="1" applyBorder="1" applyAlignment="1" applyProtection="1">
      <alignment vertical="top" wrapText="1"/>
      <protection locked="0"/>
    </xf>
    <xf numFmtId="3" fontId="27" fillId="7" borderId="33" xfId="5" applyNumberFormat="1" applyFont="1" applyFill="1" applyBorder="1" applyAlignment="1" applyProtection="1">
      <alignment vertical="top"/>
    </xf>
    <xf numFmtId="3" fontId="27" fillId="2" borderId="34" xfId="5" applyNumberFormat="1" applyFont="1" applyFill="1" applyBorder="1" applyAlignment="1" applyProtection="1">
      <alignment vertical="top"/>
      <protection locked="0"/>
    </xf>
    <xf numFmtId="166" fontId="27" fillId="2" borderId="35" xfId="5" applyNumberFormat="1" applyFont="1" applyFill="1" applyBorder="1" applyAlignment="1" applyProtection="1">
      <alignment vertical="top"/>
      <protection locked="0"/>
    </xf>
    <xf numFmtId="3" fontId="27" fillId="2" borderId="36" xfId="5" applyNumberFormat="1" applyFont="1" applyFill="1" applyBorder="1" applyAlignment="1" applyProtection="1">
      <alignment vertical="top"/>
      <protection locked="0"/>
    </xf>
    <xf numFmtId="0" fontId="19" fillId="0" borderId="0" xfId="4" applyFont="1" applyAlignment="1" applyProtection="1">
      <alignment vertical="top"/>
      <protection locked="0"/>
    </xf>
    <xf numFmtId="0" fontId="25" fillId="0" borderId="30" xfId="4" applyFont="1" applyBorder="1" applyAlignment="1">
      <alignment horizontal="center" vertical="top" wrapText="1"/>
    </xf>
    <xf numFmtId="3" fontId="27" fillId="0" borderId="31" xfId="5" applyNumberFormat="1" applyFont="1" applyFill="1" applyBorder="1" applyAlignment="1" applyProtection="1">
      <alignment vertical="top"/>
    </xf>
    <xf numFmtId="0" fontId="25" fillId="0" borderId="37" xfId="4" applyFont="1" applyBorder="1" applyAlignment="1">
      <alignment horizontal="right" vertical="top" wrapText="1"/>
    </xf>
    <xf numFmtId="3" fontId="27" fillId="0" borderId="38" xfId="5" applyNumberFormat="1" applyFont="1" applyFill="1" applyBorder="1" applyAlignment="1" applyProtection="1">
      <alignment vertical="top"/>
    </xf>
    <xf numFmtId="4" fontId="27" fillId="2" borderId="4" xfId="5" applyNumberFormat="1" applyFont="1" applyFill="1" applyBorder="1" applyAlignment="1" applyProtection="1">
      <alignment vertical="top"/>
      <protection locked="0"/>
    </xf>
    <xf numFmtId="4" fontId="27" fillId="2" borderId="35" xfId="5" applyNumberFormat="1" applyFont="1" applyFill="1" applyBorder="1" applyAlignment="1" applyProtection="1">
      <alignment vertical="top"/>
      <protection locked="0"/>
    </xf>
    <xf numFmtId="0" fontId="19" fillId="0" borderId="0" xfId="4" applyFont="1" applyAlignment="1">
      <alignment horizontal="right" vertical="top"/>
    </xf>
    <xf numFmtId="0" fontId="19" fillId="2" borderId="5" xfId="4" applyFont="1" applyFill="1" applyBorder="1" applyAlignment="1" applyProtection="1">
      <alignment vertical="top"/>
      <protection locked="0"/>
    </xf>
    <xf numFmtId="0" fontId="29" fillId="0" borderId="16" xfId="4" applyFont="1" applyBorder="1" applyAlignment="1">
      <alignment horizontal="center" vertical="top" wrapText="1"/>
    </xf>
    <xf numFmtId="0" fontId="29" fillId="0" borderId="17" xfId="4" applyFont="1" applyBorder="1" applyAlignment="1">
      <alignment horizontal="center" vertical="top" wrapText="1"/>
    </xf>
    <xf numFmtId="0" fontId="29" fillId="0" borderId="39" xfId="4" applyFont="1" applyBorder="1" applyAlignment="1">
      <alignment horizontal="center" vertical="top" wrapText="1"/>
    </xf>
    <xf numFmtId="0" fontId="29" fillId="0" borderId="0" xfId="4" applyFont="1" applyAlignment="1">
      <alignment vertical="top"/>
    </xf>
    <xf numFmtId="0" fontId="19" fillId="0" borderId="26" xfId="4" applyFont="1" applyBorder="1" applyAlignment="1">
      <alignment vertical="top"/>
    </xf>
    <xf numFmtId="3" fontId="19" fillId="0" borderId="4" xfId="6" applyNumberFormat="1" applyFont="1" applyFill="1" applyBorder="1" applyAlignment="1" applyProtection="1">
      <alignment vertical="top"/>
    </xf>
    <xf numFmtId="3" fontId="19" fillId="0" borderId="4" xfId="6" applyNumberFormat="1" applyFont="1" applyFill="1" applyBorder="1" applyAlignment="1" applyProtection="1">
      <alignment vertical="top" wrapText="1"/>
    </xf>
    <xf numFmtId="9" fontId="19" fillId="0" borderId="27" xfId="7" applyFont="1" applyFill="1" applyBorder="1" applyAlignment="1" applyProtection="1">
      <alignment vertical="top"/>
    </xf>
    <xf numFmtId="0" fontId="19" fillId="0" borderId="26" xfId="4" applyFont="1" applyBorder="1" applyAlignment="1">
      <alignment vertical="top" wrapText="1"/>
    </xf>
    <xf numFmtId="0" fontId="19" fillId="0" borderId="34" xfId="4" applyFont="1" applyBorder="1" applyAlignment="1">
      <alignment vertical="top"/>
    </xf>
    <xf numFmtId="3" fontId="19" fillId="0" borderId="35" xfId="6" quotePrefix="1" applyNumberFormat="1" applyFont="1" applyFill="1" applyBorder="1" applyAlignment="1" applyProtection="1">
      <alignment vertical="top"/>
    </xf>
    <xf numFmtId="3" fontId="19" fillId="0" borderId="35" xfId="6" applyNumberFormat="1" applyFont="1" applyFill="1" applyBorder="1" applyAlignment="1" applyProtection="1">
      <alignment vertical="top"/>
    </xf>
    <xf numFmtId="3" fontId="19" fillId="0" borderId="40" xfId="6" applyNumberFormat="1" applyFont="1" applyFill="1" applyBorder="1" applyAlignment="1" applyProtection="1">
      <alignment vertical="top"/>
    </xf>
    <xf numFmtId="9" fontId="19" fillId="0" borderId="36" xfId="7" applyFont="1" applyFill="1" applyBorder="1" applyAlignment="1" applyProtection="1">
      <alignment vertical="top"/>
    </xf>
    <xf numFmtId="0" fontId="30" fillId="0" borderId="0" xfId="4" applyFont="1"/>
    <xf numFmtId="0" fontId="28" fillId="0" borderId="0" xfId="4" applyFont="1"/>
    <xf numFmtId="0" fontId="19" fillId="2" borderId="0" xfId="4" applyFont="1" applyFill="1" applyAlignment="1">
      <alignment vertical="top"/>
    </xf>
    <xf numFmtId="0" fontId="19" fillId="0" borderId="0" xfId="4" applyFont="1" applyAlignment="1">
      <alignment horizontal="center" vertical="top"/>
    </xf>
    <xf numFmtId="0" fontId="29" fillId="0" borderId="18" xfId="4" applyFont="1" applyBorder="1" applyAlignment="1">
      <alignment horizontal="center" vertical="top" wrapText="1"/>
    </xf>
    <xf numFmtId="0" fontId="29" fillId="0" borderId="19" xfId="4" applyFont="1" applyBorder="1" applyAlignment="1">
      <alignment horizontal="center" vertical="top"/>
    </xf>
    <xf numFmtId="0" fontId="29" fillId="0" borderId="19" xfId="4" applyFont="1" applyBorder="1" applyAlignment="1">
      <alignment horizontal="center" vertical="top" wrapText="1"/>
    </xf>
    <xf numFmtId="0" fontId="29" fillId="0" borderId="21" xfId="4" applyFont="1" applyBorder="1" applyAlignment="1">
      <alignment horizontal="center" vertical="top" wrapText="1"/>
    </xf>
    <xf numFmtId="0" fontId="19" fillId="0" borderId="7" xfId="4" applyFont="1" applyBorder="1" applyAlignment="1">
      <alignment horizontal="center" vertical="top"/>
    </xf>
    <xf numFmtId="0" fontId="19" fillId="0" borderId="3" xfId="4" applyFont="1" applyBorder="1" applyAlignment="1">
      <alignment vertical="top"/>
    </xf>
    <xf numFmtId="3" fontId="19" fillId="2" borderId="4" xfId="6" applyNumberFormat="1" applyFont="1" applyFill="1" applyBorder="1" applyAlignment="1" applyProtection="1">
      <alignment vertical="top"/>
      <protection locked="0"/>
    </xf>
    <xf numFmtId="9" fontId="19" fillId="0" borderId="27" xfId="7" applyFont="1" applyFill="1" applyBorder="1" applyAlignment="1" applyProtection="1">
      <alignment horizontal="right" vertical="top"/>
    </xf>
    <xf numFmtId="0" fontId="19" fillId="0" borderId="29" xfId="4" applyFont="1" applyBorder="1" applyAlignment="1">
      <alignment horizontal="center" vertical="top"/>
    </xf>
    <xf numFmtId="0" fontId="19" fillId="0" borderId="3" xfId="4" applyFont="1" applyBorder="1" applyAlignment="1">
      <alignment vertical="top" wrapText="1"/>
    </xf>
    <xf numFmtId="0" fontId="19" fillId="0" borderId="23" xfId="4" applyFont="1" applyBorder="1" applyAlignment="1">
      <alignment horizontal="center" vertical="top"/>
    </xf>
    <xf numFmtId="0" fontId="29" fillId="0" borderId="40" xfId="4" applyFont="1" applyBorder="1" applyAlignment="1">
      <alignment horizontal="right" vertical="top"/>
    </xf>
    <xf numFmtId="3" fontId="29" fillId="0" borderId="35" xfId="6" applyNumberFormat="1" applyFont="1" applyFill="1" applyBorder="1" applyAlignment="1" applyProtection="1">
      <alignment vertical="top"/>
    </xf>
    <xf numFmtId="3" fontId="29" fillId="0" borderId="29" xfId="6" applyNumberFormat="1" applyFont="1" applyFill="1" applyBorder="1" applyAlignment="1" applyProtection="1">
      <alignment vertical="top"/>
    </xf>
    <xf numFmtId="9" fontId="29" fillId="0" borderId="36" xfId="7" applyFont="1" applyFill="1" applyBorder="1" applyAlignment="1" applyProtection="1">
      <alignment horizontal="right" vertical="top"/>
    </xf>
    <xf numFmtId="0" fontId="19" fillId="0" borderId="11" xfId="4" applyFont="1" applyBorder="1" applyAlignment="1">
      <alignment vertical="top"/>
    </xf>
    <xf numFmtId="3" fontId="19" fillId="2" borderId="19" xfId="6" applyNumberFormat="1" applyFont="1" applyFill="1" applyBorder="1" applyAlignment="1" applyProtection="1">
      <alignment vertical="top"/>
      <protection locked="0"/>
    </xf>
    <xf numFmtId="3" fontId="19" fillId="0" borderId="19" xfId="6" applyNumberFormat="1" applyFont="1" applyFill="1" applyBorder="1" applyAlignment="1" applyProtection="1">
      <alignment vertical="top"/>
    </xf>
    <xf numFmtId="0" fontId="19" fillId="0" borderId="4" xfId="4" applyFont="1" applyBorder="1" applyAlignment="1">
      <alignment vertical="top"/>
    </xf>
    <xf numFmtId="0" fontId="29" fillId="0" borderId="14" xfId="4" applyFont="1" applyBorder="1" applyAlignment="1">
      <alignment horizontal="right" vertical="top"/>
    </xf>
    <xf numFmtId="0" fontId="19" fillId="0" borderId="41" xfId="4" applyFont="1" applyBorder="1" applyAlignment="1">
      <alignment vertical="top"/>
    </xf>
    <xf numFmtId="3" fontId="19" fillId="0" borderId="41" xfId="4" applyNumberFormat="1" applyFont="1" applyBorder="1" applyAlignment="1">
      <alignment vertical="top"/>
    </xf>
    <xf numFmtId="3" fontId="29" fillId="0" borderId="45" xfId="4" applyNumberFormat="1" applyFont="1" applyBorder="1" applyAlignment="1">
      <alignment vertical="top"/>
    </xf>
    <xf numFmtId="0" fontId="26" fillId="0" borderId="4" xfId="4" applyFont="1" applyBorder="1" applyAlignment="1">
      <alignment horizontal="center" vertical="center" wrapText="1"/>
    </xf>
    <xf numFmtId="164" fontId="19" fillId="2" borderId="1" xfId="6" applyNumberFormat="1" applyFont="1" applyFill="1" applyBorder="1" applyAlignment="1" applyProtection="1">
      <alignment vertical="center"/>
      <protection locked="0"/>
    </xf>
    <xf numFmtId="164" fontId="19" fillId="2" borderId="27" xfId="6" applyNumberFormat="1" applyFont="1" applyFill="1" applyBorder="1" applyAlignment="1" applyProtection="1">
      <alignment vertical="center"/>
      <protection locked="0"/>
    </xf>
    <xf numFmtId="164" fontId="19" fillId="2" borderId="8" xfId="6" applyNumberFormat="1" applyFont="1" applyFill="1" applyBorder="1" applyAlignment="1" applyProtection="1">
      <alignment horizontal="center" vertical="center"/>
      <protection locked="0"/>
    </xf>
    <xf numFmtId="164" fontId="19" fillId="2" borderId="25" xfId="6" applyNumberFormat="1" applyFont="1" applyFill="1" applyBorder="1" applyAlignment="1" applyProtection="1">
      <alignment horizontal="center" vertical="center"/>
      <protection locked="0"/>
    </xf>
    <xf numFmtId="164" fontId="19" fillId="2" borderId="8" xfId="6" applyNumberFormat="1" applyFont="1" applyFill="1" applyBorder="1" applyAlignment="1" applyProtection="1">
      <alignment horizontal="right" vertical="center"/>
      <protection locked="0"/>
    </xf>
    <xf numFmtId="164" fontId="29" fillId="0" borderId="47" xfId="6" applyNumberFormat="1" applyFont="1" applyFill="1" applyBorder="1" applyAlignment="1" applyProtection="1">
      <alignment vertical="center"/>
    </xf>
    <xf numFmtId="164" fontId="29" fillId="0" borderId="36" xfId="6" applyNumberFormat="1" applyFont="1" applyBorder="1" applyAlignment="1">
      <alignment vertical="center"/>
    </xf>
    <xf numFmtId="0" fontId="29" fillId="0" borderId="0" xfId="4" applyFont="1" applyAlignment="1">
      <alignment horizontal="left" vertical="center" indent="1"/>
    </xf>
    <xf numFmtId="164" fontId="29" fillId="0" borderId="12" xfId="6" applyNumberFormat="1" applyFont="1" applyFill="1" applyBorder="1" applyAlignment="1" applyProtection="1">
      <alignment vertical="center"/>
    </xf>
    <xf numFmtId="164" fontId="29" fillId="0" borderId="12" xfId="6" applyNumberFormat="1" applyFont="1" applyBorder="1" applyAlignment="1">
      <alignment vertical="center"/>
    </xf>
    <xf numFmtId="0" fontId="19" fillId="0" borderId="48" xfId="4" applyFont="1" applyBorder="1" applyAlignment="1">
      <alignment vertical="top"/>
    </xf>
    <xf numFmtId="0" fontId="19" fillId="0" borderId="49" xfId="4" applyFont="1" applyBorder="1" applyAlignment="1">
      <alignment vertical="top"/>
    </xf>
    <xf numFmtId="0" fontId="26" fillId="0" borderId="19" xfId="4" applyFont="1" applyBorder="1" applyAlignment="1">
      <alignment horizontal="center" vertical="center" wrapText="1"/>
    </xf>
    <xf numFmtId="0" fontId="26" fillId="0" borderId="21" xfId="4" applyFont="1" applyBorder="1" applyAlignment="1">
      <alignment horizontal="center" vertical="center" wrapText="1"/>
    </xf>
    <xf numFmtId="0" fontId="19" fillId="2" borderId="35" xfId="4" applyFont="1" applyFill="1" applyBorder="1" applyAlignment="1" applyProtection="1">
      <alignment vertical="top"/>
      <protection locked="0"/>
    </xf>
    <xf numFmtId="0" fontId="19" fillId="2" borderId="51" xfId="4" applyFont="1" applyFill="1" applyBorder="1" applyAlignment="1" applyProtection="1">
      <alignment vertical="top"/>
      <protection locked="0"/>
    </xf>
    <xf numFmtId="0" fontId="0" fillId="4" borderId="2" xfId="0" applyFill="1" applyBorder="1" applyAlignment="1">
      <alignment horizontal="left"/>
    </xf>
    <xf numFmtId="9" fontId="4" fillId="9" borderId="4" xfId="2" applyFont="1" applyFill="1" applyBorder="1" applyProtection="1">
      <protection locked="0"/>
    </xf>
    <xf numFmtId="0" fontId="9" fillId="0" borderId="1" xfId="0" applyFont="1" applyBorder="1" applyAlignment="1">
      <alignment horizontal="center"/>
    </xf>
    <xf numFmtId="0" fontId="9" fillId="0" borderId="3" xfId="0" applyFont="1" applyBorder="1" applyAlignment="1">
      <alignment horizontal="center"/>
    </xf>
    <xf numFmtId="44" fontId="8" fillId="2" borderId="1" xfId="1" applyFont="1" applyFill="1" applyBorder="1" applyAlignment="1" applyProtection="1">
      <alignment horizontal="center"/>
      <protection locked="0"/>
    </xf>
    <xf numFmtId="44" fontId="8" fillId="2" borderId="3" xfId="1" applyFont="1" applyFill="1" applyBorder="1" applyAlignment="1" applyProtection="1">
      <alignment horizontal="center"/>
      <protection locked="0"/>
    </xf>
    <xf numFmtId="0" fontId="11" fillId="3" borderId="0" xfId="0" applyFont="1" applyFill="1" applyAlignment="1">
      <alignment horizontal="center" vertical="center" wrapText="1"/>
    </xf>
    <xf numFmtId="0" fontId="5" fillId="4" borderId="7" xfId="0" applyFont="1" applyFill="1" applyBorder="1" applyAlignment="1">
      <alignment horizontal="center"/>
    </xf>
    <xf numFmtId="0" fontId="5" fillId="4" borderId="29" xfId="0" applyFont="1" applyFill="1" applyBorder="1" applyAlignment="1">
      <alignment horizontal="center"/>
    </xf>
    <xf numFmtId="0" fontId="0" fillId="4" borderId="7" xfId="0" applyFill="1" applyBorder="1" applyAlignment="1">
      <alignment horizontal="center"/>
    </xf>
    <xf numFmtId="0" fontId="25" fillId="2" borderId="5" xfId="4" applyFont="1" applyFill="1" applyBorder="1" applyAlignment="1" applyProtection="1">
      <alignment horizontal="left" vertical="center" wrapText="1"/>
      <protection locked="0"/>
    </xf>
    <xf numFmtId="0" fontId="25" fillId="8" borderId="5" xfId="4" applyFont="1" applyFill="1" applyBorder="1" applyAlignment="1" applyProtection="1">
      <alignment horizontal="left" vertical="center" wrapText="1"/>
      <protection locked="0"/>
    </xf>
    <xf numFmtId="0" fontId="26" fillId="0" borderId="0" xfId="4" applyFont="1" applyAlignment="1">
      <alignment horizontal="left" vertical="center"/>
    </xf>
    <xf numFmtId="0" fontId="25" fillId="0" borderId="18" xfId="4" applyFont="1" applyBorder="1" applyAlignment="1">
      <alignment horizontal="center" vertical="top"/>
    </xf>
    <xf numFmtId="0" fontId="25" fillId="0" borderId="19" xfId="4" applyFont="1" applyBorder="1" applyAlignment="1">
      <alignment horizontal="center" vertical="top"/>
    </xf>
    <xf numFmtId="0" fontId="25" fillId="0" borderId="20" xfId="4" applyFont="1" applyBorder="1" applyAlignment="1">
      <alignment horizontal="center" vertical="top"/>
    </xf>
    <xf numFmtId="0" fontId="25" fillId="0" borderId="21" xfId="4" applyFont="1" applyBorder="1" applyAlignment="1">
      <alignment horizontal="center" vertical="top"/>
    </xf>
    <xf numFmtId="0" fontId="25" fillId="2" borderId="8" xfId="4" applyFont="1" applyFill="1" applyBorder="1" applyAlignment="1" applyProtection="1">
      <alignment vertical="top" wrapText="1"/>
      <protection locked="0"/>
    </xf>
    <xf numFmtId="0" fontId="28" fillId="8" borderId="13" xfId="4" applyFont="1" applyFill="1" applyBorder="1" applyAlignment="1" applyProtection="1">
      <alignment vertical="top" wrapText="1"/>
      <protection locked="0"/>
    </xf>
    <xf numFmtId="0" fontId="28" fillId="8" borderId="9" xfId="4" applyFont="1" applyFill="1" applyBorder="1" applyAlignment="1" applyProtection="1">
      <alignment vertical="top" wrapText="1"/>
      <protection locked="0"/>
    </xf>
    <xf numFmtId="0" fontId="28" fillId="8" borderId="12" xfId="4" applyFont="1" applyFill="1" applyBorder="1" applyAlignment="1" applyProtection="1">
      <alignment vertical="top" wrapText="1"/>
      <protection locked="0"/>
    </xf>
    <xf numFmtId="0" fontId="28" fillId="8" borderId="0" xfId="4" applyFont="1" applyFill="1" applyAlignment="1" applyProtection="1">
      <alignment vertical="top" wrapText="1"/>
      <protection locked="0"/>
    </xf>
    <xf numFmtId="0" fontId="28" fillId="8" borderId="14" xfId="4" applyFont="1" applyFill="1" applyBorder="1" applyAlignment="1" applyProtection="1">
      <alignment vertical="top" wrapText="1"/>
      <protection locked="0"/>
    </xf>
    <xf numFmtId="0" fontId="28" fillId="8" borderId="10" xfId="4" applyFont="1" applyFill="1" applyBorder="1" applyAlignment="1" applyProtection="1">
      <alignment vertical="top" wrapText="1"/>
      <protection locked="0"/>
    </xf>
    <xf numFmtId="0" fontId="28" fillId="8" borderId="5" xfId="4" applyFont="1" applyFill="1" applyBorder="1" applyAlignment="1" applyProtection="1">
      <alignment vertical="top" wrapText="1"/>
      <protection locked="0"/>
    </xf>
    <xf numFmtId="0" fontId="28" fillId="8" borderId="11" xfId="4" applyFont="1" applyFill="1" applyBorder="1" applyAlignment="1" applyProtection="1">
      <alignment vertical="top" wrapText="1"/>
      <protection locked="0"/>
    </xf>
    <xf numFmtId="0" fontId="19" fillId="0" borderId="0" xfId="4" applyFont="1" applyAlignment="1">
      <alignment horizontal="left" vertical="top" wrapText="1"/>
    </xf>
    <xf numFmtId="0" fontId="19" fillId="2" borderId="5" xfId="4" applyFont="1" applyFill="1" applyBorder="1" applyAlignment="1" applyProtection="1">
      <alignment vertical="top"/>
      <protection locked="0"/>
    </xf>
    <xf numFmtId="0" fontId="19" fillId="8" borderId="5" xfId="4" applyFont="1" applyFill="1" applyBorder="1" applyAlignment="1" applyProtection="1">
      <alignment vertical="top"/>
      <protection locked="0"/>
    </xf>
    <xf numFmtId="49" fontId="19" fillId="2" borderId="5" xfId="4" applyNumberFormat="1" applyFont="1" applyFill="1" applyBorder="1" applyAlignment="1" applyProtection="1">
      <alignment vertical="top"/>
      <protection locked="0"/>
    </xf>
    <xf numFmtId="49" fontId="19" fillId="8" borderId="5" xfId="4" applyNumberFormat="1" applyFont="1" applyFill="1" applyBorder="1" applyAlignment="1" applyProtection="1">
      <alignment vertical="top"/>
      <protection locked="0"/>
    </xf>
    <xf numFmtId="0" fontId="19" fillId="0" borderId="0" xfId="4" applyFont="1" applyAlignment="1">
      <alignment horizontal="left" vertical="center" wrapText="1"/>
    </xf>
    <xf numFmtId="0" fontId="26" fillId="0" borderId="0" xfId="4" applyFont="1" applyAlignment="1">
      <alignment horizontal="left" vertical="center" wrapText="1"/>
    </xf>
    <xf numFmtId="0" fontId="19" fillId="0" borderId="46" xfId="4" applyFont="1" applyBorder="1" applyAlignment="1">
      <alignment horizontal="left" vertical="center" indent="1"/>
    </xf>
    <xf numFmtId="0" fontId="19" fillId="0" borderId="3" xfId="4" applyFont="1" applyBorder="1" applyAlignment="1">
      <alignment horizontal="left" vertical="center" indent="1"/>
    </xf>
    <xf numFmtId="0" fontId="29" fillId="0" borderId="34" xfId="4" applyFont="1" applyBorder="1" applyAlignment="1">
      <alignment horizontal="left" vertical="center" indent="1"/>
    </xf>
    <xf numFmtId="0" fontId="29" fillId="0" borderId="35" xfId="4" applyFont="1" applyBorder="1" applyAlignment="1">
      <alignment horizontal="left" vertical="center" indent="1"/>
    </xf>
    <xf numFmtId="0" fontId="19" fillId="0" borderId="50" xfId="4" applyFont="1" applyBorder="1" applyAlignment="1">
      <alignment horizontal="left" vertical="center" indent="1"/>
    </xf>
    <xf numFmtId="0" fontId="19" fillId="0" borderId="40" xfId="4" applyFont="1" applyBorder="1" applyAlignment="1">
      <alignment horizontal="left" vertical="center" indent="1"/>
    </xf>
    <xf numFmtId="0" fontId="31" fillId="0" borderId="0" xfId="4" applyFont="1" applyAlignment="1">
      <alignment horizontal="left" vertical="center" wrapText="1"/>
    </xf>
    <xf numFmtId="0" fontId="19" fillId="2" borderId="7" xfId="4" applyFont="1" applyFill="1" applyBorder="1" applyAlignment="1" applyProtection="1">
      <alignment horizontal="center" vertical="top" wrapText="1"/>
      <protection locked="0"/>
    </xf>
    <xf numFmtId="0" fontId="19" fillId="8" borderId="29" xfId="4" applyFont="1" applyFill="1" applyBorder="1" applyAlignment="1" applyProtection="1">
      <alignment horizontal="center" vertical="top" wrapText="1"/>
      <protection locked="0"/>
    </xf>
    <xf numFmtId="0" fontId="19" fillId="8" borderId="23" xfId="4" applyFont="1" applyFill="1" applyBorder="1" applyAlignment="1" applyProtection="1">
      <alignment horizontal="center" vertical="top" wrapText="1"/>
      <protection locked="0"/>
    </xf>
    <xf numFmtId="0" fontId="19" fillId="2" borderId="17" xfId="4" applyFont="1" applyFill="1" applyBorder="1" applyAlignment="1" applyProtection="1">
      <alignment horizontal="center" vertical="top" wrapText="1"/>
      <protection locked="0"/>
    </xf>
    <xf numFmtId="0" fontId="29" fillId="0" borderId="42" xfId="4" applyFont="1" applyBorder="1" applyAlignment="1">
      <alignment horizontal="right" vertical="top"/>
    </xf>
    <xf numFmtId="0" fontId="28" fillId="0" borderId="43" xfId="4" applyFont="1" applyBorder="1" applyAlignment="1">
      <alignment horizontal="right"/>
    </xf>
    <xf numFmtId="0" fontId="28" fillId="0" borderId="44" xfId="4" applyFont="1" applyBorder="1" applyAlignment="1">
      <alignment horizontal="right"/>
    </xf>
    <xf numFmtId="0" fontId="26" fillId="0" borderId="4" xfId="4" applyFont="1" applyBorder="1" applyAlignment="1">
      <alignment horizontal="center" vertical="center" wrapText="1"/>
    </xf>
    <xf numFmtId="0" fontId="19" fillId="0" borderId="26" xfId="4" applyFont="1" applyBorder="1" applyAlignment="1">
      <alignment horizontal="left" vertical="center" indent="1"/>
    </xf>
    <xf numFmtId="0" fontId="19" fillId="0" borderId="4" xfId="4" applyFont="1" applyBorder="1" applyAlignment="1">
      <alignment horizontal="left" vertical="center" indent="1"/>
    </xf>
    <xf numFmtId="0" fontId="4" fillId="0" borderId="14" xfId="0" applyFont="1" applyBorder="1" applyAlignment="1">
      <alignment horizontal="center"/>
    </xf>
    <xf numFmtId="0" fontId="7" fillId="0" borderId="0" xfId="0" applyFont="1" applyAlignment="1">
      <alignment wrapText="1"/>
    </xf>
    <xf numFmtId="0" fontId="7" fillId="0" borderId="14" xfId="0" applyFont="1" applyBorder="1" applyAlignment="1">
      <alignment wrapText="1"/>
    </xf>
    <xf numFmtId="44" fontId="0" fillId="4" borderId="7" xfId="1" applyFont="1" applyFill="1" applyBorder="1"/>
    <xf numFmtId="44" fontId="0" fillId="4" borderId="9" xfId="1" applyFont="1" applyFill="1" applyBorder="1"/>
    <xf numFmtId="44" fontId="0" fillId="4" borderId="3" xfId="1" applyFont="1" applyFill="1" applyBorder="1"/>
    <xf numFmtId="44" fontId="0" fillId="4" borderId="3" xfId="1" applyFont="1" applyFill="1" applyBorder="1" applyAlignment="1">
      <alignment horizontal="left"/>
    </xf>
    <xf numFmtId="0" fontId="3" fillId="3" borderId="0" xfId="0" applyFont="1" applyFill="1" applyAlignment="1">
      <alignment horizontal="center"/>
    </xf>
    <xf numFmtId="44" fontId="3" fillId="3" borderId="2" xfId="1" applyFont="1" applyFill="1" applyBorder="1" applyAlignment="1">
      <alignment horizontal="center"/>
    </xf>
    <xf numFmtId="0" fontId="1" fillId="4" borderId="1" xfId="1" applyNumberFormat="1" applyFont="1" applyFill="1" applyBorder="1" applyAlignment="1">
      <alignment horizontal="right"/>
    </xf>
    <xf numFmtId="44" fontId="1" fillId="4" borderId="1" xfId="1" applyFont="1" applyFill="1" applyBorder="1" applyAlignment="1">
      <alignment horizontal="left"/>
    </xf>
    <xf numFmtId="0" fontId="0" fillId="4" borderId="14" xfId="0" applyFill="1" applyBorder="1" applyAlignment="1">
      <alignment horizontal="center"/>
    </xf>
    <xf numFmtId="44" fontId="0" fillId="4" borderId="3" xfId="1" applyNumberFormat="1" applyFont="1" applyFill="1" applyBorder="1"/>
    <xf numFmtId="0" fontId="4" fillId="0" borderId="4" xfId="0" applyFont="1" applyBorder="1" applyAlignment="1">
      <alignment horizontal="center"/>
    </xf>
    <xf numFmtId="44" fontId="4" fillId="0" borderId="4" xfId="1" applyFont="1" applyFill="1" applyBorder="1" applyAlignment="1">
      <alignment horizontal="center"/>
    </xf>
    <xf numFmtId="44" fontId="0" fillId="0" borderId="4" xfId="1" applyFont="1" applyFill="1" applyBorder="1" applyAlignment="1">
      <alignment horizontal="center"/>
    </xf>
    <xf numFmtId="0" fontId="4" fillId="0" borderId="11" xfId="0" applyFont="1" applyBorder="1" applyAlignment="1">
      <alignment horizontal="center"/>
    </xf>
    <xf numFmtId="44" fontId="1" fillId="0" borderId="0" xfId="1" applyFont="1" applyBorder="1" applyAlignment="1">
      <alignment horizontal="left"/>
    </xf>
    <xf numFmtId="44" fontId="0" fillId="0" borderId="0" xfId="0" applyNumberFormat="1" applyFill="1" applyBorder="1" applyAlignment="1">
      <alignment horizontal="center"/>
    </xf>
    <xf numFmtId="0" fontId="4" fillId="0" borderId="6" xfId="0" applyFont="1" applyBorder="1" applyAlignment="1">
      <alignment horizontal="left" wrapText="1"/>
    </xf>
    <xf numFmtId="0" fontId="0" fillId="0" borderId="53" xfId="0" applyBorder="1" applyAlignment="1">
      <alignment vertical="top" wrapText="1"/>
    </xf>
    <xf numFmtId="0" fontId="0" fillId="0" borderId="53" xfId="0" applyFont="1" applyBorder="1" applyAlignment="1">
      <alignment vertical="center" wrapText="1"/>
    </xf>
    <xf numFmtId="0" fontId="0" fillId="0" borderId="53" xfId="0" applyBorder="1"/>
    <xf numFmtId="0" fontId="0" fillId="2" borderId="1" xfId="0" applyFill="1" applyBorder="1" applyAlignment="1" applyProtection="1">
      <alignment horizontal="left"/>
      <protection locked="0"/>
    </xf>
  </cellXfs>
  <cellStyles count="8">
    <cellStyle name="Comma" xfId="3" builtinId="3"/>
    <cellStyle name="Comma 2" xfId="5" xr:uid="{BD9B125A-F941-466F-9C1D-41611C5D5293}"/>
    <cellStyle name="Currency" xfId="1" builtinId="4"/>
    <cellStyle name="Currency 2" xfId="6" xr:uid="{99B6E38C-5368-4A54-BA8E-0F4CCAD00E60}"/>
    <cellStyle name="Normal" xfId="0" builtinId="0"/>
    <cellStyle name="Normal 2" xfId="4" xr:uid="{360D54AB-FEBC-4533-A506-8678F383B357}"/>
    <cellStyle name="Percent" xfId="2" builtinId="5"/>
    <cellStyle name="Percent 2" xfId="7" xr:uid="{48E00B08-5D3E-419C-AC43-156E17C4D73C}"/>
  </cellStyles>
  <dxfs count="3">
    <dxf>
      <fill>
        <patternFill>
          <bgColor theme="8" tint="0.59996337778862885"/>
        </patternFill>
      </fill>
    </dxf>
    <dxf>
      <fill>
        <patternFill>
          <bgColor theme="5" tint="0.39994506668294322"/>
        </patternFill>
      </fill>
    </dxf>
    <dxf>
      <fill>
        <patternFill>
          <bgColor theme="6" tint="0.39994506668294322"/>
        </patternFill>
      </fill>
    </dxf>
  </dxfs>
  <tableStyles count="0" defaultTableStyle="TableStyleMedium9"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2\data2\Cdcommon\Impl\ContractDocs\EXHIBITS%202%20and%203\2022\CDD%20Budget%20Pages%20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2\Data2\Users\cdsl\AppData\Local\Microsoft\Windows\Temporary%20Internet%20Files\Content.Outlook\KM5QPHHC\CDD%20Budget%20Pages%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mmon\Community%20Development\2015-2016%20Funding%20Process\Application\CDBGrentalHsg.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Cdcommon\Sele\Housing%20Forward\2025\Homeownership\2025%20Budget%20RFP%20Homeownership%20Programs%20and%20Services.xlsx" TargetMode="External"/><Relationship Id="rId1" Type="http://schemas.openxmlformats.org/officeDocument/2006/relationships/externalLinkPath" Target="file:///\\Fps2\data2\Cdcommon\Sele\Housing%20Forward\2025\Homeownership\2025%20Budget%20RFP%20Homeownership%20Programs%20and%20Serv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ppI"/>
      <sheetName val="AppII"/>
      <sheetName val="AppIII"/>
      <sheetName val="AppIV-Summ"/>
      <sheetName val="AppIV-PgExp"/>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ppI"/>
      <sheetName val="AppII"/>
      <sheetName val="AppIII"/>
      <sheetName val="AppIV-Summ"/>
      <sheetName val="AppIV-PgExp"/>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sheetName val="RentalHousing"/>
      <sheetName val="Sheet1"/>
    </sheetNames>
    <sheetDataSet>
      <sheetData sheetId="0" refreshError="1"/>
      <sheetData sheetId="1"/>
      <sheetData sheetId="2">
        <row r="1">
          <cell r="A1" t="str">
            <v>Select an Objective Statement from the Drop-Down</v>
          </cell>
        </row>
        <row r="2">
          <cell r="A2" t="str">
            <v>1.1  Housing Supply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 A"/>
      <sheetName val="Program B"/>
      <sheetName val="Program C"/>
      <sheetName val="Program D"/>
      <sheetName val="Program E"/>
      <sheetName val="AppIV-Summ"/>
      <sheetName val="AppIV-PgExp"/>
    </sheetNames>
    <sheetDataSet>
      <sheetData sheetId="0"/>
      <sheetData sheetId="1"/>
      <sheetData sheetId="2"/>
      <sheetData sheetId="3">
        <row r="8">
          <cell r="B8">
            <v>0</v>
          </cell>
          <cell r="C8">
            <v>0</v>
          </cell>
          <cell r="D8">
            <v>0</v>
          </cell>
          <cell r="E8">
            <v>0</v>
          </cell>
        </row>
        <row r="21">
          <cell r="B21">
            <v>0</v>
          </cell>
          <cell r="C21">
            <v>0</v>
          </cell>
          <cell r="D21">
            <v>0</v>
          </cell>
          <cell r="E21">
            <v>0</v>
          </cell>
        </row>
        <row r="28">
          <cell r="B28">
            <v>0</v>
          </cell>
          <cell r="C28">
            <v>0</v>
          </cell>
          <cell r="D28">
            <v>0</v>
          </cell>
          <cell r="E28">
            <v>0</v>
          </cell>
        </row>
        <row r="35">
          <cell r="B35">
            <v>0</v>
          </cell>
          <cell r="C35">
            <v>0</v>
          </cell>
          <cell r="D35">
            <v>0</v>
          </cell>
          <cell r="E35">
            <v>0</v>
          </cell>
        </row>
      </sheetData>
      <sheetData sheetId="4">
        <row r="8">
          <cell r="B8">
            <v>0</v>
          </cell>
          <cell r="C8">
            <v>0</v>
          </cell>
          <cell r="D8">
            <v>0</v>
          </cell>
          <cell r="E8">
            <v>0</v>
          </cell>
        </row>
        <row r="21">
          <cell r="B21">
            <v>0</v>
          </cell>
          <cell r="C21">
            <v>0</v>
          </cell>
          <cell r="D21">
            <v>0</v>
          </cell>
          <cell r="E21">
            <v>0</v>
          </cell>
        </row>
        <row r="28">
          <cell r="B28">
            <v>0</v>
          </cell>
          <cell r="C28">
            <v>0</v>
          </cell>
          <cell r="D28">
            <v>0</v>
          </cell>
          <cell r="E28">
            <v>0</v>
          </cell>
        </row>
        <row r="35">
          <cell r="B35">
            <v>0</v>
          </cell>
          <cell r="C35">
            <v>0</v>
          </cell>
          <cell r="D35">
            <v>0</v>
          </cell>
          <cell r="E35">
            <v>0</v>
          </cell>
        </row>
      </sheetData>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6A6E-FDFA-4BB9-88DB-15AE801A2F14}">
  <sheetPr>
    <tabColor theme="0" tint="-0.499984740745262"/>
  </sheetPr>
  <dimension ref="A2:F21"/>
  <sheetViews>
    <sheetView workbookViewId="0">
      <selection activeCell="E22" sqref="E22"/>
    </sheetView>
  </sheetViews>
  <sheetFormatPr defaultRowHeight="14.5" x14ac:dyDescent="0.35"/>
  <cols>
    <col min="1" max="1" width="16.54296875" customWidth="1"/>
  </cols>
  <sheetData>
    <row r="2" spans="1:5" x14ac:dyDescent="0.35">
      <c r="A2" t="s">
        <v>242</v>
      </c>
    </row>
    <row r="4" spans="1:5" x14ac:dyDescent="0.35">
      <c r="A4" s="21" t="s">
        <v>247</v>
      </c>
      <c r="B4" s="5"/>
    </row>
    <row r="5" spans="1:5" x14ac:dyDescent="0.35">
      <c r="A5" t="s">
        <v>243</v>
      </c>
    </row>
    <row r="6" spans="1:5" x14ac:dyDescent="0.35">
      <c r="A6" s="80" t="s">
        <v>273</v>
      </c>
      <c r="B6" t="s">
        <v>250</v>
      </c>
    </row>
    <row r="7" spans="1:5" x14ac:dyDescent="0.35">
      <c r="A7" s="81" t="s">
        <v>274</v>
      </c>
      <c r="B7" t="s">
        <v>244</v>
      </c>
    </row>
    <row r="9" spans="1:5" x14ac:dyDescent="0.35">
      <c r="A9" t="s">
        <v>245</v>
      </c>
      <c r="D9" s="85" t="s">
        <v>276</v>
      </c>
      <c r="E9" s="82"/>
    </row>
    <row r="10" spans="1:5" x14ac:dyDescent="0.35">
      <c r="A10" s="6" t="s">
        <v>251</v>
      </c>
      <c r="D10" s="83" t="s">
        <v>275</v>
      </c>
      <c r="E10" s="84"/>
    </row>
    <row r="21" spans="6:6" x14ac:dyDescent="0.35">
      <c r="F21"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F41"/>
  <sheetViews>
    <sheetView workbookViewId="0">
      <selection activeCell="J11" sqref="J11"/>
    </sheetView>
  </sheetViews>
  <sheetFormatPr defaultColWidth="9.1796875" defaultRowHeight="14.5" x14ac:dyDescent="0.35"/>
  <cols>
    <col min="1" max="1" width="22.26953125" style="95" customWidth="1"/>
    <col min="2" max="2" width="13.81640625" style="95" customWidth="1"/>
    <col min="3" max="3" width="13.54296875" style="95" customWidth="1"/>
    <col min="4" max="4" width="15.7265625" style="95" customWidth="1"/>
    <col min="5" max="7" width="9.1796875" style="95"/>
    <col min="33" max="16384" width="9.1796875" style="95"/>
  </cols>
  <sheetData>
    <row r="1" spans="1:32" x14ac:dyDescent="0.35">
      <c r="A1" s="91" t="s">
        <v>282</v>
      </c>
      <c r="B1" s="92"/>
      <c r="C1" s="93"/>
      <c r="D1" s="93"/>
      <c r="E1" s="93"/>
      <c r="F1" s="94"/>
    </row>
    <row r="2" spans="1:32" x14ac:dyDescent="0.35">
      <c r="A2" s="91"/>
      <c r="B2" s="91"/>
      <c r="C2" s="91"/>
      <c r="D2" s="91"/>
      <c r="E2" s="91"/>
      <c r="F2" s="91"/>
    </row>
    <row r="3" spans="1:32" x14ac:dyDescent="0.35">
      <c r="A3" s="96" t="s">
        <v>12</v>
      </c>
    </row>
    <row r="4" spans="1:32" x14ac:dyDescent="0.35">
      <c r="A4" s="96" t="s">
        <v>287</v>
      </c>
      <c r="B4" s="96"/>
      <c r="C4" s="96"/>
      <c r="D4" s="96"/>
      <c r="E4" s="96"/>
      <c r="F4" s="96"/>
    </row>
    <row r="5" spans="1:32" x14ac:dyDescent="0.35">
      <c r="A5" s="96"/>
      <c r="B5" s="96"/>
      <c r="C5" s="96"/>
      <c r="D5" s="96"/>
      <c r="E5" s="96"/>
      <c r="F5" s="96"/>
    </row>
    <row r="7" spans="1:32" s="99" customFormat="1" x14ac:dyDescent="0.35">
      <c r="A7" s="97" t="s">
        <v>13</v>
      </c>
      <c r="B7" s="98" t="s">
        <v>147</v>
      </c>
      <c r="C7" s="98" t="s">
        <v>146</v>
      </c>
      <c r="D7" s="98" t="s">
        <v>145</v>
      </c>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row>
    <row r="8" spans="1:32" x14ac:dyDescent="0.35">
      <c r="A8" s="101" t="s">
        <v>14</v>
      </c>
      <c r="B8" s="102"/>
      <c r="C8" s="102"/>
      <c r="D8" s="102"/>
    </row>
    <row r="9" spans="1:32" x14ac:dyDescent="0.35">
      <c r="A9" s="103" t="s">
        <v>15</v>
      </c>
      <c r="B9" s="104"/>
      <c r="C9" s="104"/>
      <c r="D9" s="104"/>
    </row>
    <row r="10" spans="1:32" x14ac:dyDescent="0.35">
      <c r="A10" s="103" t="s">
        <v>16</v>
      </c>
      <c r="B10" s="104"/>
      <c r="C10" s="104"/>
      <c r="D10" s="104"/>
    </row>
    <row r="11" spans="1:32" x14ac:dyDescent="0.35">
      <c r="A11" s="105" t="s">
        <v>17</v>
      </c>
      <c r="B11" s="106">
        <f>SUM(B9:B10)</f>
        <v>0</v>
      </c>
      <c r="C11" s="106">
        <f t="shared" ref="C11:D11" si="0">SUM(C9:C10)</f>
        <v>0</v>
      </c>
      <c r="D11" s="106">
        <f t="shared" si="0"/>
        <v>0</v>
      </c>
    </row>
    <row r="12" spans="1:32" x14ac:dyDescent="0.35">
      <c r="A12" s="102"/>
      <c r="B12" s="107"/>
      <c r="C12" s="107"/>
      <c r="D12" s="107"/>
    </row>
    <row r="13" spans="1:32" x14ac:dyDescent="0.35">
      <c r="A13" s="101" t="s">
        <v>18</v>
      </c>
      <c r="B13" s="107"/>
      <c r="C13" s="107"/>
      <c r="D13" s="107"/>
    </row>
    <row r="14" spans="1:32" x14ac:dyDescent="0.35">
      <c r="A14" s="103" t="s">
        <v>19</v>
      </c>
      <c r="B14" s="104"/>
      <c r="C14" s="104"/>
      <c r="D14" s="104"/>
    </row>
    <row r="15" spans="1:32" x14ac:dyDescent="0.35">
      <c r="A15" s="105" t="s">
        <v>20</v>
      </c>
      <c r="B15" s="106">
        <f>SUM(B14)</f>
        <v>0</v>
      </c>
      <c r="C15" s="106">
        <f t="shared" ref="C15:D15" si="1">SUM(C14)</f>
        <v>0</v>
      </c>
      <c r="D15" s="106">
        <f t="shared" si="1"/>
        <v>0</v>
      </c>
    </row>
    <row r="16" spans="1:32" x14ac:dyDescent="0.35">
      <c r="A16" s="102"/>
      <c r="B16" s="107"/>
      <c r="C16" s="107"/>
      <c r="D16" s="107"/>
    </row>
    <row r="17" spans="1:4" x14ac:dyDescent="0.35">
      <c r="A17" s="101" t="s">
        <v>21</v>
      </c>
      <c r="B17" s="107"/>
      <c r="C17" s="107"/>
      <c r="D17" s="107"/>
    </row>
    <row r="18" spans="1:4" x14ac:dyDescent="0.35">
      <c r="A18" s="103" t="s">
        <v>22</v>
      </c>
      <c r="B18" s="104"/>
      <c r="C18" s="104"/>
      <c r="D18" s="104"/>
    </row>
    <row r="19" spans="1:4" x14ac:dyDescent="0.35">
      <c r="A19" s="103" t="s">
        <v>23</v>
      </c>
      <c r="B19" s="104"/>
      <c r="C19" s="104"/>
      <c r="D19" s="104"/>
    </row>
    <row r="20" spans="1:4" x14ac:dyDescent="0.35">
      <c r="A20" s="105" t="s">
        <v>24</v>
      </c>
      <c r="B20" s="106">
        <f>SUM(B18:B19)</f>
        <v>0</v>
      </c>
      <c r="C20" s="106">
        <f t="shared" ref="C20:D20" si="2">SUM(C18:C19)</f>
        <v>0</v>
      </c>
      <c r="D20" s="106">
        <f t="shared" si="2"/>
        <v>0</v>
      </c>
    </row>
    <row r="21" spans="1:4" x14ac:dyDescent="0.35">
      <c r="A21" s="102"/>
      <c r="B21" s="107"/>
      <c r="C21" s="107"/>
      <c r="D21" s="107"/>
    </row>
    <row r="22" spans="1:4" x14ac:dyDescent="0.35">
      <c r="A22" s="101" t="s">
        <v>25</v>
      </c>
      <c r="B22" s="107"/>
      <c r="C22" s="107"/>
      <c r="D22" s="107"/>
    </row>
    <row r="23" spans="1:4" x14ac:dyDescent="0.35">
      <c r="A23" s="103" t="s">
        <v>26</v>
      </c>
      <c r="B23" s="104"/>
      <c r="C23" s="104"/>
      <c r="D23" s="104"/>
    </row>
    <row r="24" spans="1:4" x14ac:dyDescent="0.35">
      <c r="A24" s="103" t="s">
        <v>27</v>
      </c>
      <c r="B24" s="104"/>
      <c r="C24" s="104"/>
      <c r="D24" s="104"/>
    </row>
    <row r="25" spans="1:4" x14ac:dyDescent="0.35">
      <c r="A25" s="103" t="s">
        <v>28</v>
      </c>
      <c r="B25" s="104"/>
      <c r="C25" s="104"/>
      <c r="D25" s="104"/>
    </row>
    <row r="26" spans="1:4" x14ac:dyDescent="0.35">
      <c r="A26" s="108" t="s">
        <v>29</v>
      </c>
      <c r="B26" s="109"/>
      <c r="C26" s="109"/>
      <c r="D26" s="109"/>
    </row>
    <row r="27" spans="1:4" x14ac:dyDescent="0.35">
      <c r="A27" s="110"/>
      <c r="B27" s="111"/>
      <c r="C27" s="111"/>
      <c r="D27" s="111"/>
    </row>
    <row r="28" spans="1:4" x14ac:dyDescent="0.35">
      <c r="A28" s="105" t="s">
        <v>30</v>
      </c>
      <c r="B28" s="106">
        <f>SUM(B23:B27)</f>
        <v>0</v>
      </c>
      <c r="C28" s="106">
        <f t="shared" ref="C28:D28" si="3">SUM(C23:C27)</f>
        <v>0</v>
      </c>
      <c r="D28" s="106">
        <f t="shared" si="3"/>
        <v>0</v>
      </c>
    </row>
    <row r="29" spans="1:4" x14ac:dyDescent="0.35">
      <c r="A29" s="102"/>
      <c r="B29" s="107"/>
      <c r="C29" s="107"/>
      <c r="D29" s="107"/>
    </row>
    <row r="30" spans="1:4" x14ac:dyDescent="0.35">
      <c r="A30" s="101" t="s">
        <v>31</v>
      </c>
      <c r="B30" s="106">
        <f>B11+B15+B20+B28</f>
        <v>0</v>
      </c>
      <c r="C30" s="106">
        <f t="shared" ref="C30:D30" si="4">C11+C15+C20+C28</f>
        <v>0</v>
      </c>
      <c r="D30" s="106">
        <f t="shared" si="4"/>
        <v>0</v>
      </c>
    </row>
    <row r="31" spans="1:4" x14ac:dyDescent="0.35">
      <c r="A31" s="102"/>
      <c r="B31" s="107"/>
      <c r="C31" s="107"/>
      <c r="D31" s="107"/>
    </row>
    <row r="32" spans="1:4" x14ac:dyDescent="0.35">
      <c r="A32" s="101" t="s">
        <v>32</v>
      </c>
      <c r="B32" s="107"/>
      <c r="C32" s="107"/>
      <c r="D32" s="107"/>
    </row>
    <row r="33" spans="1:4" x14ac:dyDescent="0.35">
      <c r="A33" s="103" t="s">
        <v>33</v>
      </c>
      <c r="B33" s="104"/>
      <c r="C33" s="104"/>
      <c r="D33" s="104"/>
    </row>
    <row r="34" spans="1:4" x14ac:dyDescent="0.35">
      <c r="A34" s="103" t="s">
        <v>34</v>
      </c>
      <c r="B34" s="104"/>
      <c r="C34" s="104"/>
      <c r="D34" s="104"/>
    </row>
    <row r="35" spans="1:4" x14ac:dyDescent="0.35">
      <c r="A35" s="103" t="s">
        <v>35</v>
      </c>
      <c r="B35" s="104"/>
      <c r="C35" s="104"/>
      <c r="D35" s="104"/>
    </row>
    <row r="36" spans="1:4" x14ac:dyDescent="0.35">
      <c r="A36" s="103" t="s">
        <v>36</v>
      </c>
      <c r="B36" s="104"/>
      <c r="C36" s="104"/>
      <c r="D36" s="104"/>
    </row>
    <row r="37" spans="1:4" x14ac:dyDescent="0.35">
      <c r="A37" s="103" t="s">
        <v>37</v>
      </c>
      <c r="B37" s="104"/>
      <c r="C37" s="104"/>
      <c r="D37" s="104"/>
    </row>
    <row r="38" spans="1:4" x14ac:dyDescent="0.35">
      <c r="A38" s="103" t="s">
        <v>38</v>
      </c>
      <c r="B38" s="104"/>
      <c r="C38" s="104"/>
      <c r="D38" s="104"/>
    </row>
    <row r="39" spans="1:4" x14ac:dyDescent="0.35">
      <c r="A39" s="105" t="s">
        <v>39</v>
      </c>
      <c r="B39" s="106">
        <f>SUM(B33:B38)</f>
        <v>0</v>
      </c>
      <c r="C39" s="106">
        <f t="shared" ref="C39:D39" si="5">SUM(C33:C38)</f>
        <v>0</v>
      </c>
      <c r="D39" s="106">
        <f t="shared" si="5"/>
        <v>0</v>
      </c>
    </row>
    <row r="40" spans="1:4" x14ac:dyDescent="0.35">
      <c r="A40" s="102"/>
      <c r="B40" s="107"/>
      <c r="C40" s="107"/>
      <c r="D40" s="107"/>
    </row>
    <row r="41" spans="1:4" x14ac:dyDescent="0.35">
      <c r="A41" s="101" t="s">
        <v>40</v>
      </c>
      <c r="B41" s="106">
        <f>B39-B30</f>
        <v>0</v>
      </c>
      <c r="C41" s="106">
        <f t="shared" ref="C41:D41" si="6">C39-C30</f>
        <v>0</v>
      </c>
      <c r="D41" s="106">
        <f t="shared" si="6"/>
        <v>0</v>
      </c>
    </row>
  </sheetData>
  <sheetProtection algorithmName="SHA-512" hashValue="41q4T3XULBQP0gYTNq8/0g0vRjHh7gekWMG4v8FN75R/4QKsA7hm+VmS4bEodlK5bkg6Hg0WVkfVrVxc84J+lQ==" saltValue="US0E0jo2vqoiY9zFXKjh8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0F7A-03BF-4481-8787-4C2861B524E6}">
  <sheetPr>
    <tabColor theme="7" tint="0.39997558519241921"/>
  </sheetPr>
  <dimension ref="A1:AM107"/>
  <sheetViews>
    <sheetView topLeftCell="A52" zoomScale="60" zoomScaleNormal="60" workbookViewId="0">
      <selection activeCell="AA109" sqref="AA109"/>
    </sheetView>
  </sheetViews>
  <sheetFormatPr defaultRowHeight="14.5" x14ac:dyDescent="0.35"/>
  <cols>
    <col min="7" max="7" width="14.81640625" customWidth="1"/>
    <col min="8" max="8" width="13.1796875" customWidth="1"/>
    <col min="9" max="9" width="12.453125" customWidth="1"/>
    <col min="11" max="11" width="14.54296875" customWidth="1"/>
    <col min="14" max="14" width="12.81640625" customWidth="1"/>
    <col min="17" max="17" width="19.54296875" customWidth="1"/>
    <col min="18" max="18" width="13.1796875" customWidth="1"/>
    <col min="19" max="19" width="11.453125" customWidth="1"/>
    <col min="21" max="21" width="15.26953125" customWidth="1"/>
    <col min="24" max="24" width="12.54296875" customWidth="1"/>
    <col min="25" max="25" width="8.7265625" customWidth="1"/>
    <col min="27" max="27" width="13.26953125" customWidth="1"/>
    <col min="28" max="28" width="14.7265625" customWidth="1"/>
    <col min="31" max="31" width="14.08984375" customWidth="1"/>
    <col min="36" max="36" width="12.1796875" customWidth="1"/>
    <col min="37" max="37" width="16.26953125" customWidth="1"/>
    <col min="38" max="38" width="11.7265625" customWidth="1"/>
    <col min="39" max="39" width="13.453125" customWidth="1"/>
  </cols>
  <sheetData>
    <row r="1" spans="1:39" x14ac:dyDescent="0.35">
      <c r="A1" s="9" t="s">
        <v>282</v>
      </c>
      <c r="B1" s="12"/>
      <c r="C1" s="51">
        <f>'1. Agency Overview'!B1</f>
        <v>0</v>
      </c>
      <c r="D1" s="49"/>
      <c r="E1" s="49"/>
      <c r="F1" s="49"/>
      <c r="G1" s="50"/>
      <c r="K1" s="4" t="s">
        <v>283</v>
      </c>
      <c r="L1" s="70"/>
      <c r="M1" s="71"/>
      <c r="N1" s="71"/>
      <c r="O1" s="71"/>
      <c r="P1" s="71"/>
      <c r="Q1" s="71"/>
      <c r="R1" s="71"/>
      <c r="S1" s="72"/>
      <c r="U1" s="4" t="s">
        <v>283</v>
      </c>
      <c r="V1" s="70"/>
      <c r="W1" s="71"/>
      <c r="X1" s="71"/>
      <c r="Y1" s="71"/>
      <c r="Z1" s="71"/>
      <c r="AA1" s="71"/>
      <c r="AB1" s="71"/>
      <c r="AC1" s="72"/>
      <c r="AE1" s="4" t="s">
        <v>283</v>
      </c>
      <c r="AF1" s="70"/>
      <c r="AG1" s="71"/>
      <c r="AH1" s="71"/>
      <c r="AI1" s="71"/>
      <c r="AJ1" s="71"/>
      <c r="AK1" s="71"/>
      <c r="AL1" s="71"/>
      <c r="AM1" s="72"/>
    </row>
    <row r="2" spans="1:39" x14ac:dyDescent="0.35">
      <c r="K2" s="4" t="s">
        <v>279</v>
      </c>
      <c r="L2" s="70"/>
      <c r="M2" s="71"/>
      <c r="N2" s="71"/>
      <c r="O2" s="71"/>
      <c r="P2" s="71"/>
      <c r="Q2" s="71"/>
      <c r="R2" s="71"/>
      <c r="S2" s="72"/>
      <c r="U2" s="4" t="s">
        <v>279</v>
      </c>
      <c r="V2" s="70"/>
      <c r="W2" s="71"/>
      <c r="X2" s="71"/>
      <c r="Y2" s="71"/>
      <c r="Z2" s="71"/>
      <c r="AA2" s="71"/>
      <c r="AB2" s="71"/>
      <c r="AC2" s="72"/>
      <c r="AE2" s="4" t="s">
        <v>279</v>
      </c>
      <c r="AF2" s="283"/>
      <c r="AG2" s="71"/>
      <c r="AH2" s="71"/>
      <c r="AI2" s="71"/>
      <c r="AJ2" s="71"/>
      <c r="AK2" s="71"/>
      <c r="AL2" s="71"/>
      <c r="AM2" s="72"/>
    </row>
    <row r="3" spans="1:39" x14ac:dyDescent="0.35">
      <c r="A3" s="4" t="s">
        <v>46</v>
      </c>
      <c r="B3" s="5"/>
      <c r="C3" s="5"/>
      <c r="D3" s="5"/>
      <c r="E3" s="5"/>
      <c r="F3" s="5"/>
      <c r="G3" s="5"/>
      <c r="H3" s="5"/>
      <c r="I3" s="5"/>
      <c r="K3" s="4" t="s">
        <v>47</v>
      </c>
      <c r="L3" s="70"/>
      <c r="M3" s="71"/>
      <c r="N3" s="71"/>
      <c r="O3" s="71"/>
      <c r="P3" s="71"/>
      <c r="Q3" s="71"/>
      <c r="R3" s="71"/>
      <c r="S3" s="72"/>
      <c r="U3" s="4" t="s">
        <v>269</v>
      </c>
      <c r="V3" s="70"/>
      <c r="W3" s="71"/>
      <c r="X3" s="71"/>
      <c r="Y3" s="71"/>
      <c r="Z3" s="71"/>
      <c r="AA3" s="71"/>
      <c r="AB3" s="71"/>
      <c r="AC3" s="72"/>
      <c r="AE3" s="4" t="s">
        <v>268</v>
      </c>
      <c r="AF3" s="70"/>
      <c r="AG3" s="71"/>
      <c r="AH3" s="71"/>
      <c r="AI3" s="71"/>
      <c r="AJ3" s="71"/>
      <c r="AK3" s="71"/>
      <c r="AL3" s="71"/>
      <c r="AM3" s="72"/>
    </row>
    <row r="4" spans="1:39" x14ac:dyDescent="0.35">
      <c r="A4" t="s">
        <v>42</v>
      </c>
      <c r="C4" s="45">
        <f>SUM(M4,W4,AG4)</f>
        <v>0</v>
      </c>
      <c r="K4" s="88" t="s">
        <v>42</v>
      </c>
      <c r="L4" s="88"/>
      <c r="M4" s="1"/>
      <c r="O4" t="s">
        <v>280</v>
      </c>
      <c r="Q4" s="73"/>
      <c r="U4" t="s">
        <v>42</v>
      </c>
      <c r="W4" s="1"/>
      <c r="Y4" t="s">
        <v>280</v>
      </c>
      <c r="AA4" s="73"/>
      <c r="AE4" t="s">
        <v>42</v>
      </c>
      <c r="AG4" s="1"/>
      <c r="AI4" t="s">
        <v>280</v>
      </c>
      <c r="AK4" s="73"/>
    </row>
    <row r="5" spans="1:39" x14ac:dyDescent="0.35">
      <c r="A5" t="s">
        <v>41</v>
      </c>
      <c r="C5" s="45">
        <f>SUM(M5,W5,AG5)</f>
        <v>0</v>
      </c>
      <c r="K5" t="s">
        <v>41</v>
      </c>
      <c r="M5" s="73"/>
      <c r="O5" t="s">
        <v>281</v>
      </c>
      <c r="Q5" s="73"/>
      <c r="U5" t="s">
        <v>41</v>
      </c>
      <c r="W5" s="73"/>
      <c r="Y5" t="s">
        <v>281</v>
      </c>
      <c r="AA5" s="73"/>
      <c r="AE5" t="s">
        <v>41</v>
      </c>
      <c r="AG5" s="73"/>
      <c r="AI5" t="s">
        <v>281</v>
      </c>
      <c r="AK5" s="73"/>
    </row>
    <row r="7" spans="1:39" x14ac:dyDescent="0.35">
      <c r="G7" s="8" t="s">
        <v>4</v>
      </c>
      <c r="H7" s="8" t="s">
        <v>50</v>
      </c>
      <c r="I7" s="8" t="s">
        <v>51</v>
      </c>
      <c r="Q7" s="8" t="s">
        <v>4</v>
      </c>
      <c r="R7" s="8" t="s">
        <v>50</v>
      </c>
      <c r="S7" s="8" t="s">
        <v>51</v>
      </c>
      <c r="AA7" s="8" t="s">
        <v>4</v>
      </c>
      <c r="AB7" s="8" t="s">
        <v>50</v>
      </c>
      <c r="AC7" s="8" t="s">
        <v>51</v>
      </c>
      <c r="AK7" s="8" t="s">
        <v>4</v>
      </c>
      <c r="AL7" s="8" t="s">
        <v>50</v>
      </c>
      <c r="AM7" s="8" t="s">
        <v>51</v>
      </c>
    </row>
    <row r="8" spans="1:39" x14ac:dyDescent="0.35">
      <c r="A8" s="13" t="s">
        <v>48</v>
      </c>
      <c r="B8" s="14"/>
      <c r="C8" s="14"/>
      <c r="D8" s="14"/>
      <c r="E8" s="14" t="s">
        <v>52</v>
      </c>
      <c r="F8" s="15"/>
      <c r="K8" s="13" t="s">
        <v>48</v>
      </c>
      <c r="L8" s="14"/>
      <c r="M8" s="14"/>
      <c r="N8" s="14"/>
      <c r="O8" s="14" t="s">
        <v>52</v>
      </c>
      <c r="P8" s="15"/>
      <c r="U8" s="13" t="s">
        <v>48</v>
      </c>
      <c r="V8" s="14"/>
      <c r="W8" s="14"/>
      <c r="X8" s="14"/>
      <c r="Y8" s="14" t="s">
        <v>52</v>
      </c>
      <c r="Z8" s="15"/>
      <c r="AE8" s="13" t="s">
        <v>48</v>
      </c>
      <c r="AF8" s="14"/>
      <c r="AG8" s="14"/>
      <c r="AH8" s="14"/>
      <c r="AI8" s="14" t="s">
        <v>52</v>
      </c>
      <c r="AJ8" s="15"/>
    </row>
    <row r="9" spans="1:39" x14ac:dyDescent="0.35">
      <c r="A9" s="2" t="s">
        <v>53</v>
      </c>
      <c r="B9" s="11"/>
      <c r="C9" s="11"/>
      <c r="D9" s="11"/>
      <c r="E9" s="11"/>
      <c r="F9" s="3"/>
      <c r="G9" s="46">
        <f>SUM($Q$9,$AA$9,$AK$9)</f>
        <v>0</v>
      </c>
      <c r="H9" s="47" t="str">
        <f>IFERROR(G9/$C$4," ")</f>
        <v xml:space="preserve"> </v>
      </c>
      <c r="I9" s="44" t="str">
        <f>IFERROR(G9/$C$5," ")</f>
        <v xml:space="preserve"> </v>
      </c>
      <c r="K9" s="2" t="s">
        <v>53</v>
      </c>
      <c r="L9" s="11"/>
      <c r="M9" s="11"/>
      <c r="N9" s="74" t="s">
        <v>289</v>
      </c>
      <c r="O9" s="74"/>
      <c r="P9" s="75"/>
      <c r="Q9" s="76"/>
      <c r="R9" s="47" t="str">
        <f>IFERROR(Q9/$M$4," ")</f>
        <v xml:space="preserve"> </v>
      </c>
      <c r="S9" s="44" t="str">
        <f>IFERROR(Q9/$M$5," ")</f>
        <v xml:space="preserve"> </v>
      </c>
      <c r="U9" s="2" t="s">
        <v>53</v>
      </c>
      <c r="V9" s="11"/>
      <c r="W9" s="11"/>
      <c r="X9" s="74"/>
      <c r="Y9" s="74"/>
      <c r="Z9" s="75"/>
      <c r="AA9" s="76"/>
      <c r="AB9" s="47" t="str">
        <f>IFERROR(AA9/$W$4," ")</f>
        <v xml:space="preserve"> </v>
      </c>
      <c r="AC9" s="44" t="str">
        <f>IFERROR(AA9/$W$5," ")</f>
        <v xml:space="preserve"> </v>
      </c>
      <c r="AE9" s="2" t="s">
        <v>53</v>
      </c>
      <c r="AF9" s="11"/>
      <c r="AG9" s="11"/>
      <c r="AH9" s="74"/>
      <c r="AI9" s="74"/>
      <c r="AJ9" s="75"/>
      <c r="AK9" s="76"/>
      <c r="AL9" s="47" t="str">
        <f>IFERROR(AK9/$W$4," ")</f>
        <v xml:space="preserve"> </v>
      </c>
      <c r="AM9" s="44" t="str">
        <f>IFERROR(AK9/$W$5," ")</f>
        <v xml:space="preserve"> </v>
      </c>
    </row>
    <row r="10" spans="1:39" x14ac:dyDescent="0.35">
      <c r="A10" s="2" t="s">
        <v>54</v>
      </c>
      <c r="B10" s="11"/>
      <c r="C10" s="11"/>
      <c r="D10" s="11"/>
      <c r="E10" s="11"/>
      <c r="F10" s="3"/>
      <c r="G10" s="46">
        <f>SUM(Q10,AA10,AK10)</f>
        <v>0</v>
      </c>
      <c r="H10" s="47" t="str">
        <f t="shared" ref="H10:H13" si="0">IFERROR(G10/$C$4," ")</f>
        <v xml:space="preserve"> </v>
      </c>
      <c r="I10" s="44" t="str">
        <f t="shared" ref="I10:I13" si="1">IFERROR(G10/$C$5," ")</f>
        <v xml:space="preserve"> </v>
      </c>
      <c r="K10" s="2" t="s">
        <v>54</v>
      </c>
      <c r="L10" s="11"/>
      <c r="M10" s="11"/>
      <c r="N10" s="74"/>
      <c r="O10" s="74"/>
      <c r="P10" s="75"/>
      <c r="Q10" s="76"/>
      <c r="R10" s="47" t="str">
        <f t="shared" ref="R10:R13" si="2">IFERROR(Q10/$M$4," ")</f>
        <v xml:space="preserve"> </v>
      </c>
      <c r="S10" s="44" t="str">
        <f t="shared" ref="S10:S13" si="3">IFERROR(Q10/$M$5," ")</f>
        <v xml:space="preserve"> </v>
      </c>
      <c r="U10" s="2" t="s">
        <v>54</v>
      </c>
      <c r="V10" s="11"/>
      <c r="W10" s="11"/>
      <c r="X10" s="74"/>
      <c r="Y10" s="74"/>
      <c r="Z10" s="75"/>
      <c r="AA10" s="76"/>
      <c r="AB10" s="47" t="str">
        <f t="shared" ref="AB10:AB13" si="4">IFERROR(AA10/$W$4," ")</f>
        <v xml:space="preserve"> </v>
      </c>
      <c r="AC10" s="44" t="str">
        <f t="shared" ref="AC10:AC13" si="5">IFERROR(AA10/$W$5," ")</f>
        <v xml:space="preserve"> </v>
      </c>
      <c r="AE10" s="2" t="s">
        <v>54</v>
      </c>
      <c r="AF10" s="11"/>
      <c r="AG10" s="11"/>
      <c r="AH10" s="74"/>
      <c r="AI10" s="74"/>
      <c r="AJ10" s="75"/>
      <c r="AK10" s="76"/>
      <c r="AL10" s="47" t="str">
        <f t="shared" ref="AL10:AL13" si="6">IFERROR(AK10/$W$4," ")</f>
        <v xml:space="preserve"> </v>
      </c>
      <c r="AM10" s="44" t="str">
        <f t="shared" ref="AM10:AM13" si="7">IFERROR(AK10/$W$5," ")</f>
        <v xml:space="preserve"> </v>
      </c>
    </row>
    <row r="11" spans="1:39" x14ac:dyDescent="0.35">
      <c r="A11" s="2" t="s">
        <v>49</v>
      </c>
      <c r="B11" s="11"/>
      <c r="C11" s="11"/>
      <c r="D11" s="11"/>
      <c r="E11" s="11"/>
      <c r="F11" s="3"/>
      <c r="G11" s="46">
        <f>SUM(Q11,AA11,AK11)</f>
        <v>0</v>
      </c>
      <c r="H11" s="47" t="str">
        <f t="shared" si="0"/>
        <v xml:space="preserve"> </v>
      </c>
      <c r="I11" s="44" t="str">
        <f t="shared" si="1"/>
        <v xml:space="preserve"> </v>
      </c>
      <c r="K11" s="2" t="s">
        <v>49</v>
      </c>
      <c r="L11" s="74"/>
      <c r="M11" s="74"/>
      <c r="N11" s="74"/>
      <c r="O11" s="11"/>
      <c r="P11" s="3"/>
      <c r="Q11" s="76"/>
      <c r="R11" s="47" t="str">
        <f t="shared" si="2"/>
        <v xml:space="preserve"> </v>
      </c>
      <c r="S11" s="44" t="str">
        <f t="shared" si="3"/>
        <v xml:space="preserve"> </v>
      </c>
      <c r="U11" s="2" t="s">
        <v>49</v>
      </c>
      <c r="V11" s="74"/>
      <c r="W11" s="74"/>
      <c r="X11" s="74"/>
      <c r="Y11" s="11"/>
      <c r="Z11" s="3"/>
      <c r="AA11" s="76"/>
      <c r="AB11" s="47" t="str">
        <f t="shared" si="4"/>
        <v xml:space="preserve"> </v>
      </c>
      <c r="AC11" s="44" t="str">
        <f t="shared" si="5"/>
        <v xml:space="preserve"> </v>
      </c>
      <c r="AE11" s="2" t="s">
        <v>49</v>
      </c>
      <c r="AF11" s="74"/>
      <c r="AG11" s="74"/>
      <c r="AH11" s="74"/>
      <c r="AI11" s="11"/>
      <c r="AJ11" s="3"/>
      <c r="AK11" s="76"/>
      <c r="AL11" s="47" t="str">
        <f t="shared" si="6"/>
        <v xml:space="preserve"> </v>
      </c>
      <c r="AM11" s="44" t="str">
        <f t="shared" si="7"/>
        <v xml:space="preserve"> </v>
      </c>
    </row>
    <row r="12" spans="1:39" x14ac:dyDescent="0.35">
      <c r="A12" s="9" t="s">
        <v>49</v>
      </c>
      <c r="B12" s="10"/>
      <c r="C12" s="10"/>
      <c r="D12" s="10"/>
      <c r="E12" s="10"/>
      <c r="F12" s="12"/>
      <c r="G12" s="46">
        <f>SUM(Q12,AA12,AK12)</f>
        <v>0</v>
      </c>
      <c r="H12" s="47" t="str">
        <f t="shared" si="0"/>
        <v xml:space="preserve"> </v>
      </c>
      <c r="I12" s="44" t="str">
        <f t="shared" si="1"/>
        <v xml:space="preserve"> </v>
      </c>
      <c r="K12" s="9" t="s">
        <v>49</v>
      </c>
      <c r="L12" s="71"/>
      <c r="M12" s="71"/>
      <c r="N12" s="71"/>
      <c r="O12" s="10"/>
      <c r="P12" s="12"/>
      <c r="Q12" s="76"/>
      <c r="R12" s="47" t="str">
        <f t="shared" si="2"/>
        <v xml:space="preserve"> </v>
      </c>
      <c r="S12" s="44" t="str">
        <f t="shared" si="3"/>
        <v xml:space="preserve"> </v>
      </c>
      <c r="U12" s="9" t="s">
        <v>49</v>
      </c>
      <c r="V12" s="71"/>
      <c r="W12" s="71"/>
      <c r="X12" s="71"/>
      <c r="Y12" s="10"/>
      <c r="Z12" s="12"/>
      <c r="AA12" s="76"/>
      <c r="AB12" s="47" t="str">
        <f t="shared" si="4"/>
        <v xml:space="preserve"> </v>
      </c>
      <c r="AC12" s="44" t="str">
        <f t="shared" si="5"/>
        <v xml:space="preserve"> </v>
      </c>
      <c r="AE12" s="9" t="s">
        <v>49</v>
      </c>
      <c r="AF12" s="71"/>
      <c r="AG12" s="71"/>
      <c r="AH12" s="71"/>
      <c r="AI12" s="10"/>
      <c r="AJ12" s="12"/>
      <c r="AK12" s="76"/>
      <c r="AL12" s="47" t="str">
        <f t="shared" si="6"/>
        <v xml:space="preserve"> </v>
      </c>
      <c r="AM12" s="44" t="str">
        <f t="shared" si="7"/>
        <v xml:space="preserve"> </v>
      </c>
    </row>
    <row r="13" spans="1:39" x14ac:dyDescent="0.35">
      <c r="A13" s="16" t="s">
        <v>55</v>
      </c>
      <c r="B13" s="17"/>
      <c r="C13" s="17"/>
      <c r="D13" s="17"/>
      <c r="E13" s="17"/>
      <c r="F13" s="17"/>
      <c r="G13" s="46">
        <f>SUM(G9:G12)</f>
        <v>0</v>
      </c>
      <c r="H13" s="47" t="str">
        <f t="shared" si="0"/>
        <v xml:space="preserve"> </v>
      </c>
      <c r="I13" s="44" t="str">
        <f t="shared" si="1"/>
        <v xml:space="preserve"> </v>
      </c>
      <c r="K13" s="16" t="s">
        <v>55</v>
      </c>
      <c r="L13" s="17"/>
      <c r="M13" s="17"/>
      <c r="N13" s="17"/>
      <c r="O13" s="17"/>
      <c r="P13" s="17"/>
      <c r="Q13" s="47">
        <f>SUM(Q9:Q12)</f>
        <v>0</v>
      </c>
      <c r="R13" s="47" t="str">
        <f t="shared" si="2"/>
        <v xml:space="preserve"> </v>
      </c>
      <c r="S13" s="44" t="str">
        <f t="shared" si="3"/>
        <v xml:space="preserve"> </v>
      </c>
      <c r="U13" s="16" t="s">
        <v>55</v>
      </c>
      <c r="V13" s="17"/>
      <c r="W13" s="17"/>
      <c r="X13" s="17"/>
      <c r="Y13" s="17"/>
      <c r="Z13" s="17"/>
      <c r="AA13" s="47">
        <f>SUM(AA9:AA12)</f>
        <v>0</v>
      </c>
      <c r="AB13" s="47" t="str">
        <f t="shared" si="4"/>
        <v xml:space="preserve"> </v>
      </c>
      <c r="AC13" s="44" t="str">
        <f t="shared" si="5"/>
        <v xml:space="preserve"> </v>
      </c>
      <c r="AE13" s="16" t="s">
        <v>55</v>
      </c>
      <c r="AF13" s="17"/>
      <c r="AG13" s="17"/>
      <c r="AH13" s="17"/>
      <c r="AI13" s="17"/>
      <c r="AJ13" s="17"/>
      <c r="AK13" s="47">
        <f>SUM(AK9:AK12)</f>
        <v>0</v>
      </c>
      <c r="AL13" s="47" t="str">
        <f t="shared" si="6"/>
        <v xml:space="preserve"> </v>
      </c>
      <c r="AM13" s="44" t="str">
        <f t="shared" si="7"/>
        <v xml:space="preserve"> </v>
      </c>
    </row>
    <row r="14" spans="1:39" x14ac:dyDescent="0.35">
      <c r="G14" s="18"/>
      <c r="H14" s="18"/>
      <c r="I14" s="18"/>
      <c r="Q14" s="18"/>
      <c r="R14" s="18"/>
      <c r="S14" s="18"/>
      <c r="AA14" s="18"/>
      <c r="AB14" s="18"/>
      <c r="AC14" s="18"/>
      <c r="AK14" s="18"/>
      <c r="AL14" s="18"/>
      <c r="AM14" s="18"/>
    </row>
    <row r="15" spans="1:39" x14ac:dyDescent="0.35">
      <c r="A15" s="13" t="s">
        <v>56</v>
      </c>
      <c r="B15" s="14"/>
      <c r="C15" s="14"/>
      <c r="D15" s="14"/>
      <c r="E15" s="14"/>
      <c r="F15" s="15"/>
      <c r="G15" s="18"/>
      <c r="H15" s="18"/>
      <c r="I15" s="18"/>
      <c r="K15" s="13" t="s">
        <v>56</v>
      </c>
      <c r="L15" s="14"/>
      <c r="M15" s="14"/>
      <c r="N15" s="14"/>
      <c r="O15" s="14"/>
      <c r="P15" s="15"/>
      <c r="Q15" s="18"/>
      <c r="R15" s="18"/>
      <c r="S15" s="18"/>
      <c r="U15" s="13" t="s">
        <v>56</v>
      </c>
      <c r="V15" s="14"/>
      <c r="W15" s="14"/>
      <c r="X15" s="14"/>
      <c r="Y15" s="14"/>
      <c r="Z15" s="15"/>
      <c r="AA15" s="18"/>
      <c r="AB15" s="18"/>
      <c r="AC15" s="18"/>
      <c r="AE15" s="13" t="s">
        <v>56</v>
      </c>
      <c r="AF15" s="14"/>
      <c r="AG15" s="14"/>
      <c r="AH15" s="14"/>
      <c r="AI15" s="14"/>
      <c r="AJ15" s="15"/>
      <c r="AK15" s="18"/>
      <c r="AL15" s="18"/>
      <c r="AM15" s="18"/>
    </row>
    <row r="16" spans="1:39" x14ac:dyDescent="0.35">
      <c r="A16" s="9" t="s">
        <v>57</v>
      </c>
      <c r="B16" s="10"/>
      <c r="C16" s="10"/>
      <c r="D16" s="10"/>
      <c r="E16" s="10"/>
      <c r="F16" s="12"/>
      <c r="G16" s="48">
        <f>SUM(Q16,AA16,AK16)</f>
        <v>0</v>
      </c>
      <c r="H16" s="47" t="str">
        <f>IFERROR(G16/$C$4," ")</f>
        <v xml:space="preserve"> </v>
      </c>
      <c r="I16" s="44" t="str">
        <f>IFERROR(G16/$C$5, " ")</f>
        <v xml:space="preserve"> </v>
      </c>
      <c r="K16" s="9" t="s">
        <v>57</v>
      </c>
      <c r="L16" s="10"/>
      <c r="M16" s="10"/>
      <c r="N16" s="10"/>
      <c r="O16" s="10"/>
      <c r="P16" s="12"/>
      <c r="Q16" s="77"/>
      <c r="R16" s="47" t="str">
        <f>IFERROR(Q16/$M$4," ")</f>
        <v xml:space="preserve"> </v>
      </c>
      <c r="S16" s="44" t="str">
        <f>IFERROR(Q16/$M$5, " ")</f>
        <v xml:space="preserve"> </v>
      </c>
      <c r="U16" s="9" t="s">
        <v>57</v>
      </c>
      <c r="V16" s="10"/>
      <c r="W16" s="10"/>
      <c r="X16" s="10"/>
      <c r="Y16" s="10"/>
      <c r="Z16" s="12"/>
      <c r="AA16" s="77"/>
      <c r="AB16" s="47" t="str">
        <f>IFERROR(AA16/$W$4," ")</f>
        <v xml:space="preserve"> </v>
      </c>
      <c r="AC16" s="44" t="str">
        <f>IFERROR(AA16/$W$5, " ")</f>
        <v xml:space="preserve"> </v>
      </c>
      <c r="AE16" s="9" t="s">
        <v>57</v>
      </c>
      <c r="AF16" s="10"/>
      <c r="AG16" s="10"/>
      <c r="AH16" s="10"/>
      <c r="AI16" s="10"/>
      <c r="AJ16" s="12"/>
      <c r="AK16" s="77"/>
      <c r="AL16" s="47" t="str">
        <f>IFERROR(AK16/$W$4," ")</f>
        <v xml:space="preserve"> </v>
      </c>
      <c r="AM16" s="44" t="str">
        <f>IFERROR(AK16/$W$5, " ")</f>
        <v xml:space="preserve"> </v>
      </c>
    </row>
    <row r="17" spans="1:39" x14ac:dyDescent="0.35">
      <c r="A17" s="9" t="s">
        <v>49</v>
      </c>
      <c r="B17" s="10"/>
      <c r="C17" s="10"/>
      <c r="D17" s="10"/>
      <c r="E17" s="10"/>
      <c r="F17" s="12"/>
      <c r="G17" s="48">
        <f>SUM(Q17,AA17,AK17)</f>
        <v>0</v>
      </c>
      <c r="H17" s="47" t="str">
        <f t="shared" ref="H17:H19" si="8">IFERROR(G17/$C$4," ")</f>
        <v xml:space="preserve"> </v>
      </c>
      <c r="I17" s="44" t="str">
        <f t="shared" ref="I17:I19" si="9">IFERROR(G17/$C$5, " ")</f>
        <v xml:space="preserve"> </v>
      </c>
      <c r="K17" s="9" t="s">
        <v>49</v>
      </c>
      <c r="L17" s="71"/>
      <c r="M17" s="71"/>
      <c r="N17" s="71"/>
      <c r="O17" s="10"/>
      <c r="P17" s="12"/>
      <c r="Q17" s="77"/>
      <c r="R17" s="47" t="str">
        <f t="shared" ref="R17:R19" si="10">IFERROR(Q17/$M$4," ")</f>
        <v xml:space="preserve"> </v>
      </c>
      <c r="S17" s="44" t="str">
        <f t="shared" ref="S17:S19" si="11">IFERROR(Q17/$M$5, " ")</f>
        <v xml:space="preserve"> </v>
      </c>
      <c r="U17" s="9" t="s">
        <v>49</v>
      </c>
      <c r="V17" s="71"/>
      <c r="W17" s="71"/>
      <c r="X17" s="71"/>
      <c r="Y17" s="10"/>
      <c r="Z17" s="12"/>
      <c r="AA17" s="77"/>
      <c r="AB17" s="47" t="str">
        <f t="shared" ref="AB17:AB19" si="12">IFERROR(AA17/$W$4," ")</f>
        <v xml:space="preserve"> </v>
      </c>
      <c r="AC17" s="44" t="str">
        <f t="shared" ref="AC17:AC19" si="13">IFERROR(AA17/$W$5, " ")</f>
        <v xml:space="preserve"> </v>
      </c>
      <c r="AE17" s="9" t="s">
        <v>49</v>
      </c>
      <c r="AF17" s="71"/>
      <c r="AG17" s="71"/>
      <c r="AH17" s="71"/>
      <c r="AI17" s="10"/>
      <c r="AJ17" s="12"/>
      <c r="AK17" s="77"/>
      <c r="AL17" s="47" t="str">
        <f t="shared" ref="AL17:AL19" si="14">IFERROR(AK17/$W$4," ")</f>
        <v xml:space="preserve"> </v>
      </c>
      <c r="AM17" s="44" t="str">
        <f t="shared" ref="AM17:AM19" si="15">IFERROR(AK17/$W$5, " ")</f>
        <v xml:space="preserve"> </v>
      </c>
    </row>
    <row r="18" spans="1:39" x14ac:dyDescent="0.35">
      <c r="A18" s="9" t="s">
        <v>49</v>
      </c>
      <c r="B18" s="10"/>
      <c r="C18" s="10"/>
      <c r="D18" s="10"/>
      <c r="E18" s="10"/>
      <c r="F18" s="12"/>
      <c r="G18" s="48">
        <f>SUM(Q18,AA18,AK18)</f>
        <v>0</v>
      </c>
      <c r="H18" s="47" t="str">
        <f t="shared" si="8"/>
        <v xml:space="preserve"> </v>
      </c>
      <c r="I18" s="44" t="str">
        <f t="shared" si="9"/>
        <v xml:space="preserve"> </v>
      </c>
      <c r="K18" s="9" t="s">
        <v>49</v>
      </c>
      <c r="L18" s="71"/>
      <c r="M18" s="71"/>
      <c r="N18" s="71"/>
      <c r="O18" s="10"/>
      <c r="P18" s="12"/>
      <c r="Q18" s="77"/>
      <c r="R18" s="47" t="str">
        <f t="shared" si="10"/>
        <v xml:space="preserve"> </v>
      </c>
      <c r="S18" s="44" t="str">
        <f t="shared" si="11"/>
        <v xml:space="preserve"> </v>
      </c>
      <c r="U18" s="9" t="s">
        <v>49</v>
      </c>
      <c r="V18" s="71"/>
      <c r="W18" s="71"/>
      <c r="X18" s="71"/>
      <c r="Y18" s="10"/>
      <c r="Z18" s="12"/>
      <c r="AA18" s="77"/>
      <c r="AB18" s="47" t="str">
        <f t="shared" si="12"/>
        <v xml:space="preserve"> </v>
      </c>
      <c r="AC18" s="44" t="str">
        <f t="shared" si="13"/>
        <v xml:space="preserve"> </v>
      </c>
      <c r="AE18" s="9" t="s">
        <v>49</v>
      </c>
      <c r="AF18" s="71"/>
      <c r="AG18" s="71"/>
      <c r="AH18" s="71"/>
      <c r="AI18" s="10"/>
      <c r="AJ18" s="12"/>
      <c r="AK18" s="77"/>
      <c r="AL18" s="47" t="str">
        <f t="shared" si="14"/>
        <v xml:space="preserve"> </v>
      </c>
      <c r="AM18" s="44" t="str">
        <f t="shared" si="15"/>
        <v xml:space="preserve"> </v>
      </c>
    </row>
    <row r="19" spans="1:39" x14ac:dyDescent="0.35">
      <c r="A19" s="16" t="s">
        <v>58</v>
      </c>
      <c r="B19" s="17"/>
      <c r="C19" s="17"/>
      <c r="D19" s="17"/>
      <c r="E19" s="17"/>
      <c r="F19" s="17"/>
      <c r="G19" s="47">
        <f>SUM(G16:G18)</f>
        <v>0</v>
      </c>
      <c r="H19" s="47" t="str">
        <f t="shared" si="8"/>
        <v xml:space="preserve"> </v>
      </c>
      <c r="I19" s="44" t="str">
        <f t="shared" si="9"/>
        <v xml:space="preserve"> </v>
      </c>
      <c r="K19" s="16" t="s">
        <v>58</v>
      </c>
      <c r="L19" s="17"/>
      <c r="M19" s="17"/>
      <c r="N19" s="17"/>
      <c r="O19" s="17"/>
      <c r="P19" s="17"/>
      <c r="Q19" s="47">
        <f>SUM(Q16:Q18)</f>
        <v>0</v>
      </c>
      <c r="R19" s="47" t="str">
        <f t="shared" si="10"/>
        <v xml:space="preserve"> </v>
      </c>
      <c r="S19" s="44" t="str">
        <f t="shared" si="11"/>
        <v xml:space="preserve"> </v>
      </c>
      <c r="U19" s="16" t="s">
        <v>58</v>
      </c>
      <c r="V19" s="17"/>
      <c r="W19" s="17"/>
      <c r="X19" s="17"/>
      <c r="Y19" s="17"/>
      <c r="Z19" s="17"/>
      <c r="AA19" s="47">
        <f>SUM(AA16:AA18)</f>
        <v>0</v>
      </c>
      <c r="AB19" s="47" t="str">
        <f t="shared" si="12"/>
        <v xml:space="preserve"> </v>
      </c>
      <c r="AC19" s="44" t="str">
        <f t="shared" si="13"/>
        <v xml:space="preserve"> </v>
      </c>
      <c r="AE19" s="16" t="s">
        <v>58</v>
      </c>
      <c r="AF19" s="17"/>
      <c r="AG19" s="17"/>
      <c r="AH19" s="17"/>
      <c r="AI19" s="17"/>
      <c r="AJ19" s="17"/>
      <c r="AK19" s="47">
        <f>SUM(AK16:AK18)</f>
        <v>0</v>
      </c>
      <c r="AL19" s="47" t="str">
        <f t="shared" si="14"/>
        <v xml:space="preserve"> </v>
      </c>
      <c r="AM19" s="44" t="str">
        <f t="shared" si="15"/>
        <v xml:space="preserve"> </v>
      </c>
    </row>
    <row r="20" spans="1:39" x14ac:dyDescent="0.35">
      <c r="G20" s="18"/>
      <c r="H20" s="18"/>
      <c r="I20" s="18"/>
      <c r="Q20" s="18"/>
      <c r="R20" s="18"/>
      <c r="S20" s="18"/>
      <c r="AA20" s="18"/>
      <c r="AB20" s="18"/>
      <c r="AC20" s="18"/>
      <c r="AK20" s="18"/>
      <c r="AL20" s="18"/>
      <c r="AM20" s="18"/>
    </row>
    <row r="21" spans="1:39" x14ac:dyDescent="0.35">
      <c r="A21" s="4" t="s">
        <v>59</v>
      </c>
      <c r="B21" s="5"/>
      <c r="C21" s="5"/>
      <c r="D21" s="5"/>
      <c r="E21" s="5"/>
      <c r="F21" s="5"/>
      <c r="G21" s="47">
        <f>SUM(G19,G13)</f>
        <v>0</v>
      </c>
      <c r="H21" s="47" t="str">
        <f>IFERROR(G21/$C$4," ")</f>
        <v xml:space="preserve"> </v>
      </c>
      <c r="I21" s="44" t="str">
        <f>IFERROR(G21/$C$5," ")</f>
        <v xml:space="preserve"> </v>
      </c>
      <c r="K21" s="4" t="s">
        <v>59</v>
      </c>
      <c r="L21" s="5"/>
      <c r="M21" s="5"/>
      <c r="N21" s="5"/>
      <c r="O21" s="5"/>
      <c r="P21" s="5"/>
      <c r="Q21" s="47">
        <f>SUM(Q19,Q13)</f>
        <v>0</v>
      </c>
      <c r="R21" s="47" t="str">
        <f>IFERROR(Q21/$M$4," ")</f>
        <v xml:space="preserve"> </v>
      </c>
      <c r="S21" s="44" t="str">
        <f>IFERROR(Q21/$M$5," ")</f>
        <v xml:space="preserve"> </v>
      </c>
      <c r="U21" s="4" t="s">
        <v>59</v>
      </c>
      <c r="V21" s="5"/>
      <c r="W21" s="5"/>
      <c r="X21" s="5"/>
      <c r="Y21" s="5"/>
      <c r="Z21" s="5"/>
      <c r="AA21" s="47">
        <f>SUM(AA19,AA13)</f>
        <v>0</v>
      </c>
      <c r="AB21" s="47" t="str">
        <f>IFERROR(AA21/$W$4," ")</f>
        <v xml:space="preserve"> </v>
      </c>
      <c r="AC21" s="44" t="str">
        <f>IFERROR(AA21/$W$5," ")</f>
        <v xml:space="preserve"> </v>
      </c>
      <c r="AE21" s="4" t="s">
        <v>59</v>
      </c>
      <c r="AF21" s="5"/>
      <c r="AG21" s="5"/>
      <c r="AH21" s="5"/>
      <c r="AI21" s="5"/>
      <c r="AJ21" s="5"/>
      <c r="AK21" s="47">
        <f>SUM(AK19,AK13)</f>
        <v>0</v>
      </c>
      <c r="AL21" s="47" t="str">
        <f>IFERROR(AK21/$W$4," ")</f>
        <v xml:space="preserve"> </v>
      </c>
      <c r="AM21" s="44" t="str">
        <f>IFERROR(AK21/$W$5," ")</f>
        <v xml:space="preserve"> </v>
      </c>
    </row>
    <row r="24" spans="1:39" x14ac:dyDescent="0.35">
      <c r="A24" s="7" t="s">
        <v>60</v>
      </c>
      <c r="K24" s="7" t="s">
        <v>60</v>
      </c>
      <c r="U24" s="7" t="s">
        <v>60</v>
      </c>
      <c r="AE24" s="7" t="s">
        <v>60</v>
      </c>
    </row>
    <row r="26" spans="1:39" x14ac:dyDescent="0.35">
      <c r="A26" s="13" t="s">
        <v>61</v>
      </c>
      <c r="B26" s="14"/>
      <c r="C26" s="14"/>
      <c r="D26" s="14"/>
      <c r="E26" s="14"/>
      <c r="F26" s="15"/>
      <c r="K26" s="13" t="s">
        <v>61</v>
      </c>
      <c r="L26" s="14"/>
      <c r="M26" s="14"/>
      <c r="N26" s="14"/>
      <c r="O26" s="14"/>
      <c r="P26" s="15"/>
      <c r="U26" s="13" t="s">
        <v>61</v>
      </c>
      <c r="V26" s="14"/>
      <c r="W26" s="14"/>
      <c r="X26" s="14"/>
      <c r="Y26" s="14"/>
      <c r="Z26" s="15"/>
      <c r="AE26" s="13" t="s">
        <v>61</v>
      </c>
      <c r="AF26" s="14"/>
      <c r="AG26" s="14"/>
      <c r="AH26" s="14"/>
      <c r="AI26" s="14"/>
      <c r="AJ26" s="15"/>
    </row>
    <row r="27" spans="1:39" x14ac:dyDescent="0.35">
      <c r="A27" s="9" t="s">
        <v>62</v>
      </c>
      <c r="B27" s="10"/>
      <c r="C27" s="10"/>
      <c r="D27" s="10"/>
      <c r="E27" s="10"/>
      <c r="F27" s="12"/>
      <c r="G27" s="47">
        <f t="shared" ref="G27:G34" si="16">SUM(Q27,AA27,AK27)</f>
        <v>0</v>
      </c>
      <c r="H27" s="47" t="str">
        <f>IFERROR(G27/$C$4," ")</f>
        <v xml:space="preserve"> </v>
      </c>
      <c r="I27" s="47" t="str">
        <f>IFERROR(G27/$C$5," ")</f>
        <v xml:space="preserve"> </v>
      </c>
      <c r="K27" s="9" t="s">
        <v>62</v>
      </c>
      <c r="L27" s="10"/>
      <c r="M27" s="10"/>
      <c r="N27" s="10"/>
      <c r="O27" s="10"/>
      <c r="P27" s="12"/>
      <c r="Q27" s="78"/>
      <c r="R27" s="47" t="str">
        <f>IFERROR(Q27/$M$4," ")</f>
        <v xml:space="preserve"> </v>
      </c>
      <c r="S27" s="47" t="str">
        <f>IFERROR(Q27/$M$5," ")</f>
        <v xml:space="preserve"> </v>
      </c>
      <c r="U27" s="9" t="s">
        <v>62</v>
      </c>
      <c r="V27" s="10"/>
      <c r="W27" s="10"/>
      <c r="X27" s="10"/>
      <c r="Y27" s="10"/>
      <c r="Z27" s="12"/>
      <c r="AA27" s="78"/>
      <c r="AB27" s="47" t="str">
        <f>IFERROR(AA27/$W$4," ")</f>
        <v xml:space="preserve"> </v>
      </c>
      <c r="AC27" s="47" t="str">
        <f>IFERROR(AA27/$W$5," ")</f>
        <v xml:space="preserve"> </v>
      </c>
      <c r="AE27" s="9" t="s">
        <v>62</v>
      </c>
      <c r="AF27" s="10"/>
      <c r="AG27" s="10"/>
      <c r="AH27" s="10"/>
      <c r="AI27" s="10"/>
      <c r="AJ27" s="12"/>
      <c r="AK27" s="78"/>
      <c r="AL27" s="47" t="str">
        <f>IFERROR(AK27/$W$4," ")</f>
        <v xml:space="preserve"> </v>
      </c>
      <c r="AM27" s="47" t="str">
        <f>IFERROR(AK27/$W$5," ")</f>
        <v xml:space="preserve"> </v>
      </c>
    </row>
    <row r="28" spans="1:39" x14ac:dyDescent="0.35">
      <c r="A28" s="9" t="s">
        <v>70</v>
      </c>
      <c r="B28" s="10"/>
      <c r="C28" s="10"/>
      <c r="D28" s="10"/>
      <c r="E28" s="10"/>
      <c r="F28" s="12"/>
      <c r="G28" s="47">
        <f t="shared" si="16"/>
        <v>0</v>
      </c>
      <c r="H28" s="47" t="str">
        <f t="shared" ref="H28:H37" si="17">IFERROR(G28/$C$4," ")</f>
        <v xml:space="preserve"> </v>
      </c>
      <c r="I28" s="47" t="str">
        <f t="shared" ref="I28:I37" si="18">IFERROR(G28/$C$5," ")</f>
        <v xml:space="preserve"> </v>
      </c>
      <c r="K28" s="9" t="s">
        <v>70</v>
      </c>
      <c r="L28" s="10"/>
      <c r="M28" s="10"/>
      <c r="N28" s="10"/>
      <c r="O28" s="10"/>
      <c r="P28" s="12"/>
      <c r="Q28" s="78"/>
      <c r="R28" s="47" t="str">
        <f t="shared" ref="R28:R37" si="19">IFERROR(Q28/$M$4," ")</f>
        <v xml:space="preserve"> </v>
      </c>
      <c r="S28" s="47" t="str">
        <f t="shared" ref="S28:S37" si="20">IFERROR(Q28/$M$5," ")</f>
        <v xml:space="preserve"> </v>
      </c>
      <c r="U28" s="9" t="s">
        <v>70</v>
      </c>
      <c r="V28" s="10"/>
      <c r="W28" s="10"/>
      <c r="X28" s="10"/>
      <c r="Y28" s="10"/>
      <c r="Z28" s="12"/>
      <c r="AA28" s="78"/>
      <c r="AB28" s="47" t="str">
        <f t="shared" ref="AB28:AB37" si="21">IFERROR(AA28/$W$4," ")</f>
        <v xml:space="preserve"> </v>
      </c>
      <c r="AC28" s="47" t="str">
        <f t="shared" ref="AC28:AC37" si="22">IFERROR(AA28/$W$5," ")</f>
        <v xml:space="preserve"> </v>
      </c>
      <c r="AE28" s="9" t="s">
        <v>70</v>
      </c>
      <c r="AF28" s="10"/>
      <c r="AG28" s="10"/>
      <c r="AH28" s="10"/>
      <c r="AI28" s="10"/>
      <c r="AJ28" s="12"/>
      <c r="AK28" s="78"/>
      <c r="AL28" s="47" t="str">
        <f t="shared" ref="AL28:AL37" si="23">IFERROR(AK28/$W$4," ")</f>
        <v xml:space="preserve"> </v>
      </c>
      <c r="AM28" s="47" t="str">
        <f t="shared" ref="AM28:AM37" si="24">IFERROR(AK28/$W$5," ")</f>
        <v xml:space="preserve"> </v>
      </c>
    </row>
    <row r="29" spans="1:39" x14ac:dyDescent="0.35">
      <c r="A29" s="9" t="s">
        <v>63</v>
      </c>
      <c r="B29" s="10"/>
      <c r="C29" s="10"/>
      <c r="D29" s="10"/>
      <c r="E29" s="10"/>
      <c r="F29" s="12"/>
      <c r="G29" s="47">
        <f t="shared" si="16"/>
        <v>0</v>
      </c>
      <c r="H29" s="47" t="str">
        <f t="shared" si="17"/>
        <v xml:space="preserve"> </v>
      </c>
      <c r="I29" s="47" t="str">
        <f t="shared" si="18"/>
        <v xml:space="preserve"> </v>
      </c>
      <c r="K29" s="9" t="s">
        <v>63</v>
      </c>
      <c r="L29" s="10"/>
      <c r="M29" s="10"/>
      <c r="N29" s="10"/>
      <c r="O29" s="10"/>
      <c r="P29" s="12"/>
      <c r="Q29" s="78"/>
      <c r="R29" s="47" t="str">
        <f t="shared" si="19"/>
        <v xml:space="preserve"> </v>
      </c>
      <c r="S29" s="47" t="str">
        <f t="shared" si="20"/>
        <v xml:space="preserve"> </v>
      </c>
      <c r="U29" s="9" t="s">
        <v>63</v>
      </c>
      <c r="V29" s="10"/>
      <c r="W29" s="10"/>
      <c r="X29" s="10"/>
      <c r="Y29" s="10"/>
      <c r="Z29" s="12"/>
      <c r="AA29" s="78"/>
      <c r="AB29" s="47" t="str">
        <f t="shared" si="21"/>
        <v xml:space="preserve"> </v>
      </c>
      <c r="AC29" s="47" t="str">
        <f t="shared" si="22"/>
        <v xml:space="preserve"> </v>
      </c>
      <c r="AE29" s="9" t="s">
        <v>63</v>
      </c>
      <c r="AF29" s="10"/>
      <c r="AG29" s="10"/>
      <c r="AH29" s="10"/>
      <c r="AI29" s="10"/>
      <c r="AJ29" s="12"/>
      <c r="AK29" s="78"/>
      <c r="AL29" s="47" t="str">
        <f t="shared" si="23"/>
        <v xml:space="preserve"> </v>
      </c>
      <c r="AM29" s="47" t="str">
        <f t="shared" si="24"/>
        <v xml:space="preserve"> </v>
      </c>
    </row>
    <row r="30" spans="1:39" x14ac:dyDescent="0.35">
      <c r="A30" s="9" t="s">
        <v>64</v>
      </c>
      <c r="B30" s="10"/>
      <c r="C30" s="10"/>
      <c r="D30" s="10"/>
      <c r="E30" s="10"/>
      <c r="F30" s="12"/>
      <c r="G30" s="47">
        <f t="shared" si="16"/>
        <v>0</v>
      </c>
      <c r="H30" s="47" t="str">
        <f t="shared" si="17"/>
        <v xml:space="preserve"> </v>
      </c>
      <c r="I30" s="47" t="str">
        <f t="shared" si="18"/>
        <v xml:space="preserve"> </v>
      </c>
      <c r="K30" s="9" t="s">
        <v>64</v>
      </c>
      <c r="L30" s="10"/>
      <c r="M30" s="10"/>
      <c r="N30" s="10"/>
      <c r="O30" s="10"/>
      <c r="P30" s="12"/>
      <c r="Q30" s="78"/>
      <c r="R30" s="47" t="str">
        <f t="shared" si="19"/>
        <v xml:space="preserve"> </v>
      </c>
      <c r="S30" s="47" t="str">
        <f t="shared" si="20"/>
        <v xml:space="preserve"> </v>
      </c>
      <c r="U30" s="9" t="s">
        <v>64</v>
      </c>
      <c r="V30" s="10"/>
      <c r="W30" s="10"/>
      <c r="X30" s="10"/>
      <c r="Y30" s="10"/>
      <c r="Z30" s="12"/>
      <c r="AA30" s="78"/>
      <c r="AB30" s="47" t="str">
        <f t="shared" si="21"/>
        <v xml:space="preserve"> </v>
      </c>
      <c r="AC30" s="47" t="str">
        <f t="shared" si="22"/>
        <v xml:space="preserve"> </v>
      </c>
      <c r="AE30" s="9" t="s">
        <v>64</v>
      </c>
      <c r="AF30" s="10"/>
      <c r="AG30" s="10"/>
      <c r="AH30" s="10"/>
      <c r="AI30" s="10"/>
      <c r="AJ30" s="12"/>
      <c r="AK30" s="78"/>
      <c r="AL30" s="47" t="str">
        <f t="shared" si="23"/>
        <v xml:space="preserve"> </v>
      </c>
      <c r="AM30" s="47" t="str">
        <f t="shared" si="24"/>
        <v xml:space="preserve"> </v>
      </c>
    </row>
    <row r="31" spans="1:39" x14ac:dyDescent="0.35">
      <c r="A31" s="9" t="s">
        <v>65</v>
      </c>
      <c r="B31" s="10"/>
      <c r="C31" s="10"/>
      <c r="D31" s="10"/>
      <c r="E31" s="10"/>
      <c r="F31" s="12"/>
      <c r="G31" s="47">
        <f t="shared" si="16"/>
        <v>0</v>
      </c>
      <c r="H31" s="47" t="str">
        <f t="shared" si="17"/>
        <v xml:space="preserve"> </v>
      </c>
      <c r="I31" s="47" t="str">
        <f t="shared" si="18"/>
        <v xml:space="preserve"> </v>
      </c>
      <c r="K31" s="9" t="s">
        <v>65</v>
      </c>
      <c r="L31" s="10"/>
      <c r="M31" s="10"/>
      <c r="N31" s="10"/>
      <c r="O31" s="10"/>
      <c r="P31" s="12"/>
      <c r="Q31" s="78"/>
      <c r="R31" s="47" t="str">
        <f t="shared" si="19"/>
        <v xml:space="preserve"> </v>
      </c>
      <c r="S31" s="47" t="str">
        <f t="shared" si="20"/>
        <v xml:space="preserve"> </v>
      </c>
      <c r="U31" s="9" t="s">
        <v>65</v>
      </c>
      <c r="V31" s="10"/>
      <c r="W31" s="10"/>
      <c r="X31" s="10"/>
      <c r="Y31" s="10"/>
      <c r="Z31" s="12"/>
      <c r="AA31" s="78"/>
      <c r="AB31" s="47" t="str">
        <f t="shared" si="21"/>
        <v xml:space="preserve"> </v>
      </c>
      <c r="AC31" s="47" t="str">
        <f t="shared" si="22"/>
        <v xml:space="preserve"> </v>
      </c>
      <c r="AE31" s="9" t="s">
        <v>65</v>
      </c>
      <c r="AF31" s="10"/>
      <c r="AG31" s="10"/>
      <c r="AH31" s="10"/>
      <c r="AI31" s="10"/>
      <c r="AJ31" s="12"/>
      <c r="AK31" s="78"/>
      <c r="AL31" s="47" t="str">
        <f t="shared" si="23"/>
        <v xml:space="preserve"> </v>
      </c>
      <c r="AM31" s="47" t="str">
        <f t="shared" si="24"/>
        <v xml:space="preserve"> </v>
      </c>
    </row>
    <row r="32" spans="1:39" x14ac:dyDescent="0.35">
      <c r="A32" s="9" t="s">
        <v>66</v>
      </c>
      <c r="B32" s="10"/>
      <c r="C32" s="10"/>
      <c r="D32" s="10"/>
      <c r="E32" s="10"/>
      <c r="F32" s="12"/>
      <c r="G32" s="47">
        <f t="shared" si="16"/>
        <v>0</v>
      </c>
      <c r="H32" s="47" t="str">
        <f t="shared" si="17"/>
        <v xml:space="preserve"> </v>
      </c>
      <c r="I32" s="47" t="str">
        <f t="shared" si="18"/>
        <v xml:space="preserve"> </v>
      </c>
      <c r="K32" s="9" t="s">
        <v>66</v>
      </c>
      <c r="L32" s="10"/>
      <c r="M32" s="10"/>
      <c r="N32" s="10"/>
      <c r="O32" s="10"/>
      <c r="P32" s="12"/>
      <c r="Q32" s="78"/>
      <c r="R32" s="47" t="str">
        <f t="shared" si="19"/>
        <v xml:space="preserve"> </v>
      </c>
      <c r="S32" s="47" t="str">
        <f t="shared" si="20"/>
        <v xml:space="preserve"> </v>
      </c>
      <c r="U32" s="9" t="s">
        <v>66</v>
      </c>
      <c r="V32" s="10"/>
      <c r="W32" s="10"/>
      <c r="X32" s="10"/>
      <c r="Y32" s="10"/>
      <c r="Z32" s="12"/>
      <c r="AA32" s="78"/>
      <c r="AB32" s="47" t="str">
        <f t="shared" si="21"/>
        <v xml:space="preserve"> </v>
      </c>
      <c r="AC32" s="47" t="str">
        <f t="shared" si="22"/>
        <v xml:space="preserve"> </v>
      </c>
      <c r="AE32" s="9" t="s">
        <v>66</v>
      </c>
      <c r="AF32" s="10"/>
      <c r="AG32" s="10"/>
      <c r="AH32" s="10"/>
      <c r="AI32" s="10"/>
      <c r="AJ32" s="12"/>
      <c r="AK32" s="78"/>
      <c r="AL32" s="47" t="str">
        <f t="shared" si="23"/>
        <v xml:space="preserve"> </v>
      </c>
      <c r="AM32" s="47" t="str">
        <f t="shared" si="24"/>
        <v xml:space="preserve"> </v>
      </c>
    </row>
    <row r="33" spans="1:39" x14ac:dyDescent="0.35">
      <c r="A33" s="9" t="s">
        <v>67</v>
      </c>
      <c r="B33" s="10"/>
      <c r="C33" s="10"/>
      <c r="D33" s="10"/>
      <c r="E33" s="10"/>
      <c r="F33" s="12"/>
      <c r="G33" s="47">
        <f t="shared" si="16"/>
        <v>0</v>
      </c>
      <c r="H33" s="47" t="str">
        <f t="shared" si="17"/>
        <v xml:space="preserve"> </v>
      </c>
      <c r="I33" s="47" t="str">
        <f t="shared" si="18"/>
        <v xml:space="preserve"> </v>
      </c>
      <c r="K33" s="9" t="s">
        <v>67</v>
      </c>
      <c r="L33" s="10"/>
      <c r="M33" s="10"/>
      <c r="N33" s="10"/>
      <c r="O33" s="10"/>
      <c r="P33" s="12"/>
      <c r="Q33" s="78"/>
      <c r="R33" s="47" t="str">
        <f t="shared" si="19"/>
        <v xml:space="preserve"> </v>
      </c>
      <c r="S33" s="47" t="str">
        <f t="shared" si="20"/>
        <v xml:space="preserve"> </v>
      </c>
      <c r="U33" s="9" t="s">
        <v>67</v>
      </c>
      <c r="V33" s="10"/>
      <c r="W33" s="10"/>
      <c r="X33" s="10"/>
      <c r="Y33" s="10"/>
      <c r="Z33" s="12"/>
      <c r="AA33" s="78"/>
      <c r="AB33" s="47" t="str">
        <f t="shared" si="21"/>
        <v xml:space="preserve"> </v>
      </c>
      <c r="AC33" s="47" t="str">
        <f t="shared" si="22"/>
        <v xml:space="preserve"> </v>
      </c>
      <c r="AE33" s="9" t="s">
        <v>67</v>
      </c>
      <c r="AF33" s="10"/>
      <c r="AG33" s="10"/>
      <c r="AH33" s="10"/>
      <c r="AI33" s="10"/>
      <c r="AJ33" s="12"/>
      <c r="AK33" s="78"/>
      <c r="AL33" s="47" t="str">
        <f t="shared" si="23"/>
        <v xml:space="preserve"> </v>
      </c>
      <c r="AM33" s="47" t="str">
        <f t="shared" si="24"/>
        <v xml:space="preserve"> </v>
      </c>
    </row>
    <row r="34" spans="1:39" x14ac:dyDescent="0.35">
      <c r="A34" s="9" t="s">
        <v>9</v>
      </c>
      <c r="B34" s="10"/>
      <c r="C34" s="10"/>
      <c r="D34" s="10"/>
      <c r="E34" s="10"/>
      <c r="F34" s="12"/>
      <c r="G34" s="47">
        <f t="shared" si="16"/>
        <v>0</v>
      </c>
      <c r="H34" s="47" t="str">
        <f t="shared" si="17"/>
        <v xml:space="preserve"> </v>
      </c>
      <c r="I34" s="47" t="str">
        <f t="shared" si="18"/>
        <v xml:space="preserve"> </v>
      </c>
      <c r="K34" s="9" t="s">
        <v>9</v>
      </c>
      <c r="L34" s="10"/>
      <c r="M34" s="10"/>
      <c r="N34" s="10"/>
      <c r="O34" s="10"/>
      <c r="P34" s="12"/>
      <c r="Q34" s="78"/>
      <c r="R34" s="47" t="str">
        <f t="shared" si="19"/>
        <v xml:space="preserve"> </v>
      </c>
      <c r="S34" s="47" t="str">
        <f t="shared" si="20"/>
        <v xml:space="preserve"> </v>
      </c>
      <c r="U34" s="9" t="s">
        <v>9</v>
      </c>
      <c r="V34" s="10"/>
      <c r="W34" s="10"/>
      <c r="X34" s="10"/>
      <c r="Y34" s="10"/>
      <c r="Z34" s="12"/>
      <c r="AA34" s="78"/>
      <c r="AB34" s="47" t="str">
        <f t="shared" si="21"/>
        <v xml:space="preserve"> </v>
      </c>
      <c r="AC34" s="47" t="str">
        <f t="shared" si="22"/>
        <v xml:space="preserve"> </v>
      </c>
      <c r="AE34" s="9" t="s">
        <v>9</v>
      </c>
      <c r="AF34" s="10"/>
      <c r="AG34" s="10"/>
      <c r="AH34" s="10"/>
      <c r="AI34" s="10"/>
      <c r="AJ34" s="12"/>
      <c r="AK34" s="78"/>
      <c r="AL34" s="47" t="str">
        <f t="shared" si="23"/>
        <v xml:space="preserve"> </v>
      </c>
      <c r="AM34" s="47" t="str">
        <f t="shared" si="24"/>
        <v xml:space="preserve"> </v>
      </c>
    </row>
    <row r="35" spans="1:39" x14ac:dyDescent="0.35">
      <c r="A35" s="9" t="s">
        <v>49</v>
      </c>
      <c r="B35" s="10"/>
      <c r="C35" s="10"/>
      <c r="D35" s="10"/>
      <c r="E35" s="10"/>
      <c r="F35" s="12"/>
      <c r="G35" s="47">
        <f>SUM(Q35,AA35,AK45)</f>
        <v>0</v>
      </c>
      <c r="H35" s="47" t="str">
        <f t="shared" si="17"/>
        <v xml:space="preserve"> </v>
      </c>
      <c r="I35" s="47" t="str">
        <f t="shared" si="18"/>
        <v xml:space="preserve"> </v>
      </c>
      <c r="K35" s="9" t="s">
        <v>49</v>
      </c>
      <c r="L35" s="71"/>
      <c r="M35" s="71"/>
      <c r="N35" s="71"/>
      <c r="O35" s="86"/>
      <c r="P35" s="12"/>
      <c r="Q35" s="78"/>
      <c r="R35" s="47" t="str">
        <f t="shared" si="19"/>
        <v xml:space="preserve"> </v>
      </c>
      <c r="S35" s="47" t="str">
        <f t="shared" si="20"/>
        <v xml:space="preserve"> </v>
      </c>
      <c r="U35" s="9" t="s">
        <v>49</v>
      </c>
      <c r="V35" s="71"/>
      <c r="W35" s="71"/>
      <c r="X35" s="71"/>
      <c r="Y35" s="86"/>
      <c r="Z35" s="12"/>
      <c r="AA35" s="78"/>
      <c r="AB35" s="47" t="str">
        <f t="shared" si="21"/>
        <v xml:space="preserve"> </v>
      </c>
      <c r="AC35" s="47" t="str">
        <f t="shared" si="22"/>
        <v xml:space="preserve"> </v>
      </c>
      <c r="AE35" s="9" t="s">
        <v>49</v>
      </c>
      <c r="AF35" s="71"/>
      <c r="AG35" s="71"/>
      <c r="AH35" s="71"/>
      <c r="AI35" s="86"/>
      <c r="AJ35" s="12"/>
      <c r="AK35" s="78"/>
      <c r="AL35" s="47" t="str">
        <f t="shared" si="23"/>
        <v xml:space="preserve"> </v>
      </c>
      <c r="AM35" s="47" t="str">
        <f t="shared" si="24"/>
        <v xml:space="preserve"> </v>
      </c>
    </row>
    <row r="36" spans="1:39" x14ac:dyDescent="0.35">
      <c r="A36" s="2" t="s">
        <v>68</v>
      </c>
      <c r="B36" s="11"/>
      <c r="C36" s="11"/>
      <c r="D36" s="11"/>
      <c r="E36" s="11"/>
      <c r="F36" s="3"/>
      <c r="G36" s="47">
        <f>SUM(Q36,AA36,AK36)</f>
        <v>0</v>
      </c>
      <c r="H36" s="47" t="str">
        <f t="shared" si="17"/>
        <v xml:space="preserve"> </v>
      </c>
      <c r="I36" s="47" t="str">
        <f t="shared" si="18"/>
        <v xml:space="preserve"> </v>
      </c>
      <c r="K36" s="2" t="s">
        <v>68</v>
      </c>
      <c r="L36" s="74"/>
      <c r="M36" s="74"/>
      <c r="N36" s="74"/>
      <c r="O36" s="87"/>
      <c r="P36" s="3"/>
      <c r="Q36" s="78"/>
      <c r="R36" s="47" t="str">
        <f t="shared" si="19"/>
        <v xml:space="preserve"> </v>
      </c>
      <c r="S36" s="47" t="str">
        <f t="shared" si="20"/>
        <v xml:space="preserve"> </v>
      </c>
      <c r="U36" s="2" t="s">
        <v>68</v>
      </c>
      <c r="V36" s="74"/>
      <c r="W36" s="74"/>
      <c r="X36" s="74"/>
      <c r="Y36" s="87"/>
      <c r="Z36" s="3"/>
      <c r="AA36" s="78"/>
      <c r="AB36" s="47" t="str">
        <f t="shared" si="21"/>
        <v xml:space="preserve"> </v>
      </c>
      <c r="AC36" s="47" t="str">
        <f t="shared" si="22"/>
        <v xml:space="preserve"> </v>
      </c>
      <c r="AE36" s="2" t="s">
        <v>68</v>
      </c>
      <c r="AF36" s="74"/>
      <c r="AG36" s="74"/>
      <c r="AH36" s="74"/>
      <c r="AI36" s="87"/>
      <c r="AJ36" s="3"/>
      <c r="AK36" s="78"/>
      <c r="AL36" s="47" t="str">
        <f t="shared" si="23"/>
        <v xml:space="preserve"> </v>
      </c>
      <c r="AM36" s="47" t="str">
        <f t="shared" si="24"/>
        <v xml:space="preserve"> </v>
      </c>
    </row>
    <row r="37" spans="1:39" x14ac:dyDescent="0.35">
      <c r="A37" s="19" t="s">
        <v>69</v>
      </c>
      <c r="B37" s="10"/>
      <c r="C37" s="10"/>
      <c r="D37" s="10"/>
      <c r="E37" s="10"/>
      <c r="F37" s="12"/>
      <c r="G37" s="47">
        <f>SUM(G27:G36)</f>
        <v>0</v>
      </c>
      <c r="H37" s="47" t="str">
        <f t="shared" si="17"/>
        <v xml:space="preserve"> </v>
      </c>
      <c r="I37" s="47" t="str">
        <f t="shared" si="18"/>
        <v xml:space="preserve"> </v>
      </c>
      <c r="K37" s="19" t="s">
        <v>69</v>
      </c>
      <c r="L37" s="10"/>
      <c r="M37" s="10"/>
      <c r="N37" s="10"/>
      <c r="O37" s="10"/>
      <c r="P37" s="12"/>
      <c r="Q37" s="46">
        <f>SUM(Q27:Q36)</f>
        <v>0</v>
      </c>
      <c r="R37" s="47" t="str">
        <f t="shared" si="19"/>
        <v xml:space="preserve"> </v>
      </c>
      <c r="S37" s="47" t="str">
        <f t="shared" si="20"/>
        <v xml:space="preserve"> </v>
      </c>
      <c r="U37" s="19" t="s">
        <v>69</v>
      </c>
      <c r="V37" s="10"/>
      <c r="W37" s="10"/>
      <c r="X37" s="10"/>
      <c r="Y37" s="10"/>
      <c r="Z37" s="12"/>
      <c r="AA37" s="46">
        <f>SUM(AA27:AA36)</f>
        <v>0</v>
      </c>
      <c r="AB37" s="47" t="str">
        <f t="shared" si="21"/>
        <v xml:space="preserve"> </v>
      </c>
      <c r="AC37" s="47" t="str">
        <f t="shared" si="22"/>
        <v xml:space="preserve"> </v>
      </c>
      <c r="AE37" s="19" t="s">
        <v>69</v>
      </c>
      <c r="AF37" s="10"/>
      <c r="AG37" s="10"/>
      <c r="AH37" s="10"/>
      <c r="AI37" s="10"/>
      <c r="AJ37" s="12"/>
      <c r="AK37" s="46">
        <f>SUM(AK27:AK36)</f>
        <v>0</v>
      </c>
      <c r="AL37" s="47" t="str">
        <f t="shared" si="23"/>
        <v xml:space="preserve"> </v>
      </c>
      <c r="AM37" s="47" t="str">
        <f t="shared" si="24"/>
        <v xml:space="preserve"> </v>
      </c>
    </row>
    <row r="39" spans="1:39" x14ac:dyDescent="0.35">
      <c r="A39" s="13" t="s">
        <v>71</v>
      </c>
      <c r="B39" s="14"/>
      <c r="C39" s="14"/>
      <c r="D39" s="14"/>
      <c r="E39" s="14"/>
      <c r="F39" s="15"/>
      <c r="K39" s="13" t="s">
        <v>71</v>
      </c>
      <c r="L39" s="14"/>
      <c r="M39" s="14"/>
      <c r="N39" s="14"/>
      <c r="O39" s="14"/>
      <c r="P39" s="15"/>
      <c r="U39" s="13" t="s">
        <v>71</v>
      </c>
      <c r="V39" s="14"/>
      <c r="W39" s="14"/>
      <c r="X39" s="14"/>
      <c r="Y39" s="14"/>
      <c r="Z39" s="15"/>
      <c r="AE39" s="13" t="s">
        <v>71</v>
      </c>
      <c r="AF39" s="14"/>
      <c r="AG39" s="14"/>
      <c r="AH39" s="14"/>
      <c r="AI39" s="14"/>
      <c r="AJ39" s="15"/>
    </row>
    <row r="40" spans="1:39" x14ac:dyDescent="0.35">
      <c r="A40" s="9" t="s">
        <v>7</v>
      </c>
      <c r="B40" s="10"/>
      <c r="C40" s="10"/>
      <c r="D40" s="10"/>
      <c r="E40" s="10"/>
      <c r="F40" s="12"/>
      <c r="G40" s="47">
        <f t="shared" ref="G40:G50" si="25">SUM(Q40,AA40,AK40)</f>
        <v>0</v>
      </c>
      <c r="H40" s="47" t="str">
        <f>IFERROR(G40/$C$4," ")</f>
        <v xml:space="preserve"> </v>
      </c>
      <c r="I40" s="44" t="str">
        <f>IFERROR(G40/$C$5," ")</f>
        <v xml:space="preserve"> </v>
      </c>
      <c r="K40" s="9" t="s">
        <v>7</v>
      </c>
      <c r="L40" s="10"/>
      <c r="M40" s="10"/>
      <c r="N40" s="10"/>
      <c r="O40" s="10"/>
      <c r="P40" s="12"/>
      <c r="Q40" s="78"/>
      <c r="R40" s="47" t="str">
        <f>IFERROR(Q40/$M$4," ")</f>
        <v xml:space="preserve"> </v>
      </c>
      <c r="S40" s="44" t="str">
        <f>IFERROR(Q40/$M$5," ")</f>
        <v xml:space="preserve"> </v>
      </c>
      <c r="U40" s="9" t="s">
        <v>7</v>
      </c>
      <c r="V40" s="10"/>
      <c r="W40" s="10"/>
      <c r="X40" s="10"/>
      <c r="Y40" s="10"/>
      <c r="Z40" s="12"/>
      <c r="AA40" s="78"/>
      <c r="AB40" s="47" t="str">
        <f>IFERROR(AA40/$W$4," ")</f>
        <v xml:space="preserve"> </v>
      </c>
      <c r="AC40" s="44" t="str">
        <f>IFERROR(AA40/$W$5," ")</f>
        <v xml:space="preserve"> </v>
      </c>
      <c r="AE40" s="9" t="s">
        <v>7</v>
      </c>
      <c r="AF40" s="10"/>
      <c r="AG40" s="10"/>
      <c r="AH40" s="10"/>
      <c r="AI40" s="10"/>
      <c r="AJ40" s="12"/>
      <c r="AK40" s="78"/>
      <c r="AL40" s="47" t="str">
        <f>IFERROR(AK40/$W$4," ")</f>
        <v xml:space="preserve"> </v>
      </c>
      <c r="AM40" s="44" t="str">
        <f>IFERROR(AK40/$W$5," ")</f>
        <v xml:space="preserve"> </v>
      </c>
    </row>
    <row r="41" spans="1:39" x14ac:dyDescent="0.35">
      <c r="A41" s="9" t="s">
        <v>5</v>
      </c>
      <c r="B41" s="10"/>
      <c r="C41" s="10"/>
      <c r="D41" s="10"/>
      <c r="E41" s="10"/>
      <c r="F41" s="12"/>
      <c r="G41" s="47">
        <f t="shared" si="25"/>
        <v>0</v>
      </c>
      <c r="H41" s="47" t="str">
        <f t="shared" ref="H41:H52" si="26">IFERROR(G41/$C$4," ")</f>
        <v xml:space="preserve"> </v>
      </c>
      <c r="I41" s="44" t="str">
        <f t="shared" ref="I41:I52" si="27">IFERROR(G41/$C$5," ")</f>
        <v xml:space="preserve"> </v>
      </c>
      <c r="K41" s="9" t="s">
        <v>5</v>
      </c>
      <c r="L41" s="10"/>
      <c r="M41" s="10"/>
      <c r="N41" s="10"/>
      <c r="O41" s="10"/>
      <c r="P41" s="12"/>
      <c r="Q41" s="78"/>
      <c r="R41" s="47" t="str">
        <f t="shared" ref="R41:R52" si="28">IFERROR(Q41/$M$4," ")</f>
        <v xml:space="preserve"> </v>
      </c>
      <c r="S41" s="44" t="str">
        <f t="shared" ref="S41:S52" si="29">IFERROR(Q41/$M$5," ")</f>
        <v xml:space="preserve"> </v>
      </c>
      <c r="U41" s="9" t="s">
        <v>5</v>
      </c>
      <c r="V41" s="10"/>
      <c r="W41" s="10"/>
      <c r="X41" s="10"/>
      <c r="Y41" s="10"/>
      <c r="Z41" s="12"/>
      <c r="AA41" s="78"/>
      <c r="AB41" s="47" t="str">
        <f t="shared" ref="AB41:AB52" si="30">IFERROR(AA41/$W$4," ")</f>
        <v xml:space="preserve"> </v>
      </c>
      <c r="AC41" s="44" t="str">
        <f t="shared" ref="AC41:AC52" si="31">IFERROR(AA41/$W$5," ")</f>
        <v xml:space="preserve"> </v>
      </c>
      <c r="AE41" s="9" t="s">
        <v>5</v>
      </c>
      <c r="AF41" s="10"/>
      <c r="AG41" s="10"/>
      <c r="AH41" s="10"/>
      <c r="AI41" s="10"/>
      <c r="AJ41" s="12"/>
      <c r="AK41" s="78"/>
      <c r="AL41" s="47" t="str">
        <f t="shared" ref="AL41:AL52" si="32">IFERROR(AK41/$W$4," ")</f>
        <v xml:space="preserve"> </v>
      </c>
      <c r="AM41" s="44" t="str">
        <f t="shared" ref="AM41:AM52" si="33">IFERROR(AK41/$W$5," ")</f>
        <v xml:space="preserve"> </v>
      </c>
    </row>
    <row r="42" spans="1:39" x14ac:dyDescent="0.35">
      <c r="A42" s="9" t="s">
        <v>6</v>
      </c>
      <c r="B42" s="10"/>
      <c r="C42" s="10"/>
      <c r="D42" s="10"/>
      <c r="E42" s="10"/>
      <c r="F42" s="12"/>
      <c r="G42" s="47">
        <f t="shared" si="25"/>
        <v>0</v>
      </c>
      <c r="H42" s="47" t="str">
        <f t="shared" si="26"/>
        <v xml:space="preserve"> </v>
      </c>
      <c r="I42" s="44" t="str">
        <f t="shared" si="27"/>
        <v xml:space="preserve"> </v>
      </c>
      <c r="K42" s="9" t="s">
        <v>6</v>
      </c>
      <c r="L42" s="10"/>
      <c r="M42" s="10"/>
      <c r="N42" s="10"/>
      <c r="O42" s="10"/>
      <c r="P42" s="12"/>
      <c r="Q42" s="78"/>
      <c r="R42" s="47" t="str">
        <f t="shared" si="28"/>
        <v xml:space="preserve"> </v>
      </c>
      <c r="S42" s="44" t="str">
        <f t="shared" si="29"/>
        <v xml:space="preserve"> </v>
      </c>
      <c r="U42" s="9" t="s">
        <v>6</v>
      </c>
      <c r="V42" s="10"/>
      <c r="W42" s="10"/>
      <c r="X42" s="10"/>
      <c r="Y42" s="10"/>
      <c r="Z42" s="12"/>
      <c r="AA42" s="78"/>
      <c r="AB42" s="47" t="str">
        <f t="shared" si="30"/>
        <v xml:space="preserve"> </v>
      </c>
      <c r="AC42" s="44" t="str">
        <f t="shared" si="31"/>
        <v xml:space="preserve"> </v>
      </c>
      <c r="AE42" s="9" t="s">
        <v>6</v>
      </c>
      <c r="AF42" s="10"/>
      <c r="AG42" s="10"/>
      <c r="AH42" s="10"/>
      <c r="AI42" s="10"/>
      <c r="AJ42" s="12"/>
      <c r="AK42" s="78"/>
      <c r="AL42" s="47" t="str">
        <f t="shared" si="32"/>
        <v xml:space="preserve"> </v>
      </c>
      <c r="AM42" s="44" t="str">
        <f t="shared" si="33"/>
        <v xml:space="preserve"> </v>
      </c>
    </row>
    <row r="43" spans="1:39" x14ac:dyDescent="0.35">
      <c r="A43" s="9" t="s">
        <v>72</v>
      </c>
      <c r="B43" s="10"/>
      <c r="C43" s="10"/>
      <c r="D43" s="10"/>
      <c r="E43" s="10"/>
      <c r="F43" s="12"/>
      <c r="G43" s="47">
        <f t="shared" si="25"/>
        <v>0</v>
      </c>
      <c r="H43" s="47" t="str">
        <f t="shared" si="26"/>
        <v xml:space="preserve"> </v>
      </c>
      <c r="I43" s="44" t="str">
        <f t="shared" si="27"/>
        <v xml:space="preserve"> </v>
      </c>
      <c r="K43" s="9" t="s">
        <v>72</v>
      </c>
      <c r="L43" s="10"/>
      <c r="M43" s="10"/>
      <c r="N43" s="10"/>
      <c r="O43" s="10"/>
      <c r="P43" s="12"/>
      <c r="Q43" s="78"/>
      <c r="R43" s="47" t="str">
        <f t="shared" si="28"/>
        <v xml:space="preserve"> </v>
      </c>
      <c r="S43" s="44" t="str">
        <f t="shared" si="29"/>
        <v xml:space="preserve"> </v>
      </c>
      <c r="U43" s="9" t="s">
        <v>72</v>
      </c>
      <c r="V43" s="10"/>
      <c r="W43" s="10"/>
      <c r="X43" s="10"/>
      <c r="Y43" s="10"/>
      <c r="Z43" s="12"/>
      <c r="AA43" s="78"/>
      <c r="AB43" s="47" t="str">
        <f t="shared" si="30"/>
        <v xml:space="preserve"> </v>
      </c>
      <c r="AC43" s="44" t="str">
        <f t="shared" si="31"/>
        <v xml:space="preserve"> </v>
      </c>
      <c r="AE43" s="9" t="s">
        <v>72</v>
      </c>
      <c r="AF43" s="10"/>
      <c r="AG43" s="10"/>
      <c r="AH43" s="10"/>
      <c r="AI43" s="10"/>
      <c r="AJ43" s="12"/>
      <c r="AK43" s="78"/>
      <c r="AL43" s="47" t="str">
        <f t="shared" si="32"/>
        <v xml:space="preserve"> </v>
      </c>
      <c r="AM43" s="44" t="str">
        <f t="shared" si="33"/>
        <v xml:space="preserve"> </v>
      </c>
    </row>
    <row r="44" spans="1:39" x14ac:dyDescent="0.35">
      <c r="A44" s="9" t="s">
        <v>73</v>
      </c>
      <c r="B44" s="10"/>
      <c r="C44" s="10"/>
      <c r="D44" s="10"/>
      <c r="E44" s="10"/>
      <c r="F44" s="12"/>
      <c r="G44" s="47">
        <f t="shared" si="25"/>
        <v>0</v>
      </c>
      <c r="H44" s="47" t="str">
        <f t="shared" si="26"/>
        <v xml:space="preserve"> </v>
      </c>
      <c r="I44" s="44" t="str">
        <f t="shared" si="27"/>
        <v xml:space="preserve"> </v>
      </c>
      <c r="K44" s="9" t="s">
        <v>73</v>
      </c>
      <c r="L44" s="10"/>
      <c r="M44" s="10"/>
      <c r="N44" s="10"/>
      <c r="O44" s="10"/>
      <c r="P44" s="12"/>
      <c r="Q44" s="78"/>
      <c r="R44" s="47" t="str">
        <f t="shared" si="28"/>
        <v xml:space="preserve"> </v>
      </c>
      <c r="S44" s="44" t="str">
        <f t="shared" si="29"/>
        <v xml:space="preserve"> </v>
      </c>
      <c r="U44" s="9" t="s">
        <v>73</v>
      </c>
      <c r="V44" s="10"/>
      <c r="W44" s="10"/>
      <c r="X44" s="10"/>
      <c r="Y44" s="10"/>
      <c r="Z44" s="12"/>
      <c r="AA44" s="78"/>
      <c r="AB44" s="47" t="str">
        <f t="shared" si="30"/>
        <v xml:space="preserve"> </v>
      </c>
      <c r="AC44" s="44" t="str">
        <f t="shared" si="31"/>
        <v xml:space="preserve"> </v>
      </c>
      <c r="AE44" s="9" t="s">
        <v>73</v>
      </c>
      <c r="AF44" s="10"/>
      <c r="AG44" s="10"/>
      <c r="AH44" s="10"/>
      <c r="AI44" s="10"/>
      <c r="AJ44" s="12"/>
      <c r="AK44" s="78"/>
      <c r="AL44" s="47" t="str">
        <f t="shared" si="32"/>
        <v xml:space="preserve"> </v>
      </c>
      <c r="AM44" s="44" t="str">
        <f t="shared" si="33"/>
        <v xml:space="preserve"> </v>
      </c>
    </row>
    <row r="45" spans="1:39" x14ac:dyDescent="0.35">
      <c r="A45" s="9" t="s">
        <v>74</v>
      </c>
      <c r="B45" s="10"/>
      <c r="C45" s="10"/>
      <c r="D45" s="10"/>
      <c r="E45" s="10"/>
      <c r="F45" s="12"/>
      <c r="G45" s="47">
        <f t="shared" si="25"/>
        <v>0</v>
      </c>
      <c r="H45" s="47" t="str">
        <f t="shared" si="26"/>
        <v xml:space="preserve"> </v>
      </c>
      <c r="I45" s="44" t="str">
        <f t="shared" si="27"/>
        <v xml:space="preserve"> </v>
      </c>
      <c r="K45" s="9" t="s">
        <v>74</v>
      </c>
      <c r="L45" s="10"/>
      <c r="M45" s="10"/>
      <c r="N45" s="10"/>
      <c r="O45" s="10"/>
      <c r="P45" s="12"/>
      <c r="Q45" s="78"/>
      <c r="R45" s="47" t="str">
        <f t="shared" si="28"/>
        <v xml:space="preserve"> </v>
      </c>
      <c r="S45" s="44" t="str">
        <f t="shared" si="29"/>
        <v xml:space="preserve"> </v>
      </c>
      <c r="U45" s="9" t="s">
        <v>74</v>
      </c>
      <c r="V45" s="10"/>
      <c r="W45" s="10"/>
      <c r="X45" s="10"/>
      <c r="Y45" s="10"/>
      <c r="Z45" s="12"/>
      <c r="AA45" s="78"/>
      <c r="AB45" s="47" t="str">
        <f t="shared" si="30"/>
        <v xml:space="preserve"> </v>
      </c>
      <c r="AC45" s="44" t="str">
        <f t="shared" si="31"/>
        <v xml:space="preserve"> </v>
      </c>
      <c r="AE45" s="9" t="s">
        <v>74</v>
      </c>
      <c r="AF45" s="10"/>
      <c r="AG45" s="10"/>
      <c r="AH45" s="10"/>
      <c r="AI45" s="10"/>
      <c r="AJ45" s="12"/>
      <c r="AK45" s="78"/>
      <c r="AL45" s="47" t="str">
        <f t="shared" si="32"/>
        <v xml:space="preserve"> </v>
      </c>
      <c r="AM45" s="44" t="str">
        <f t="shared" si="33"/>
        <v xml:space="preserve"> </v>
      </c>
    </row>
    <row r="46" spans="1:39" x14ac:dyDescent="0.35">
      <c r="A46" s="9" t="s">
        <v>75</v>
      </c>
      <c r="B46" s="10"/>
      <c r="C46" s="10"/>
      <c r="D46" s="10"/>
      <c r="E46" s="10"/>
      <c r="F46" s="12"/>
      <c r="G46" s="47">
        <f t="shared" si="25"/>
        <v>0</v>
      </c>
      <c r="H46" s="47" t="str">
        <f t="shared" si="26"/>
        <v xml:space="preserve"> </v>
      </c>
      <c r="I46" s="44" t="str">
        <f t="shared" si="27"/>
        <v xml:space="preserve"> </v>
      </c>
      <c r="K46" s="9" t="s">
        <v>75</v>
      </c>
      <c r="L46" s="10"/>
      <c r="M46" s="10"/>
      <c r="N46" s="10"/>
      <c r="O46" s="10"/>
      <c r="P46" s="12"/>
      <c r="Q46" s="78"/>
      <c r="R46" s="47" t="str">
        <f t="shared" si="28"/>
        <v xml:space="preserve"> </v>
      </c>
      <c r="S46" s="44" t="str">
        <f t="shared" si="29"/>
        <v xml:space="preserve"> </v>
      </c>
      <c r="U46" s="9" t="s">
        <v>75</v>
      </c>
      <c r="V46" s="10"/>
      <c r="W46" s="10"/>
      <c r="X46" s="10"/>
      <c r="Y46" s="10"/>
      <c r="Z46" s="12"/>
      <c r="AA46" s="78"/>
      <c r="AB46" s="47" t="str">
        <f t="shared" si="30"/>
        <v xml:space="preserve"> </v>
      </c>
      <c r="AC46" s="44" t="str">
        <f t="shared" si="31"/>
        <v xml:space="preserve"> </v>
      </c>
      <c r="AE46" s="9" t="s">
        <v>75</v>
      </c>
      <c r="AF46" s="10"/>
      <c r="AG46" s="10"/>
      <c r="AH46" s="10"/>
      <c r="AI46" s="10"/>
      <c r="AJ46" s="12"/>
      <c r="AK46" s="78"/>
      <c r="AL46" s="47" t="str">
        <f t="shared" si="32"/>
        <v xml:space="preserve"> </v>
      </c>
      <c r="AM46" s="44" t="str">
        <f t="shared" si="33"/>
        <v xml:space="preserve"> </v>
      </c>
    </row>
    <row r="47" spans="1:39" x14ac:dyDescent="0.35">
      <c r="A47" s="9" t="s">
        <v>76</v>
      </c>
      <c r="B47" s="10"/>
      <c r="C47" s="10"/>
      <c r="D47" s="10"/>
      <c r="E47" s="10"/>
      <c r="F47" s="12"/>
      <c r="G47" s="47">
        <f t="shared" si="25"/>
        <v>0</v>
      </c>
      <c r="H47" s="47" t="str">
        <f t="shared" si="26"/>
        <v xml:space="preserve"> </v>
      </c>
      <c r="I47" s="44" t="str">
        <f t="shared" si="27"/>
        <v xml:space="preserve"> </v>
      </c>
      <c r="K47" s="9" t="s">
        <v>76</v>
      </c>
      <c r="L47" s="10"/>
      <c r="M47" s="10"/>
      <c r="N47" s="10"/>
      <c r="O47" s="10"/>
      <c r="P47" s="12"/>
      <c r="Q47" s="78"/>
      <c r="R47" s="47" t="str">
        <f t="shared" si="28"/>
        <v xml:space="preserve"> </v>
      </c>
      <c r="S47" s="44" t="str">
        <f t="shared" si="29"/>
        <v xml:space="preserve"> </v>
      </c>
      <c r="U47" s="9" t="s">
        <v>76</v>
      </c>
      <c r="V47" s="10"/>
      <c r="W47" s="10"/>
      <c r="X47" s="10"/>
      <c r="Y47" s="10"/>
      <c r="Z47" s="12"/>
      <c r="AA47" s="78"/>
      <c r="AB47" s="47" t="str">
        <f t="shared" si="30"/>
        <v xml:space="preserve"> </v>
      </c>
      <c r="AC47" s="44" t="str">
        <f t="shared" si="31"/>
        <v xml:space="preserve"> </v>
      </c>
      <c r="AE47" s="9" t="s">
        <v>76</v>
      </c>
      <c r="AF47" s="10"/>
      <c r="AG47" s="10"/>
      <c r="AH47" s="10"/>
      <c r="AI47" s="10"/>
      <c r="AJ47" s="12"/>
      <c r="AK47" s="78"/>
      <c r="AL47" s="47" t="str">
        <f t="shared" si="32"/>
        <v xml:space="preserve"> </v>
      </c>
      <c r="AM47" s="44" t="str">
        <f t="shared" si="33"/>
        <v xml:space="preserve"> </v>
      </c>
    </row>
    <row r="48" spans="1:39" x14ac:dyDescent="0.35">
      <c r="A48" s="9" t="s">
        <v>77</v>
      </c>
      <c r="B48" s="10"/>
      <c r="C48" s="10"/>
      <c r="D48" s="10"/>
      <c r="E48" s="10"/>
      <c r="F48" s="12"/>
      <c r="G48" s="47">
        <f t="shared" si="25"/>
        <v>0</v>
      </c>
      <c r="H48" s="47" t="str">
        <f t="shared" si="26"/>
        <v xml:space="preserve"> </v>
      </c>
      <c r="I48" s="44" t="str">
        <f t="shared" si="27"/>
        <v xml:space="preserve"> </v>
      </c>
      <c r="K48" s="9" t="s">
        <v>77</v>
      </c>
      <c r="L48" s="10"/>
      <c r="M48" s="10"/>
      <c r="N48" s="10"/>
      <c r="O48" s="10"/>
      <c r="P48" s="12"/>
      <c r="Q48" s="78"/>
      <c r="R48" s="47" t="str">
        <f t="shared" si="28"/>
        <v xml:space="preserve"> </v>
      </c>
      <c r="S48" s="44" t="str">
        <f t="shared" si="29"/>
        <v xml:space="preserve"> </v>
      </c>
      <c r="U48" s="9" t="s">
        <v>77</v>
      </c>
      <c r="V48" s="10"/>
      <c r="W48" s="10"/>
      <c r="X48" s="10"/>
      <c r="Y48" s="10"/>
      <c r="Z48" s="12"/>
      <c r="AA48" s="78"/>
      <c r="AB48" s="47" t="str">
        <f t="shared" si="30"/>
        <v xml:space="preserve"> </v>
      </c>
      <c r="AC48" s="44" t="str">
        <f t="shared" si="31"/>
        <v xml:space="preserve"> </v>
      </c>
      <c r="AE48" s="9" t="s">
        <v>77</v>
      </c>
      <c r="AF48" s="10"/>
      <c r="AG48" s="10"/>
      <c r="AH48" s="10"/>
      <c r="AI48" s="10"/>
      <c r="AJ48" s="12"/>
      <c r="AK48" s="78"/>
      <c r="AL48" s="47" t="str">
        <f t="shared" si="32"/>
        <v xml:space="preserve"> </v>
      </c>
      <c r="AM48" s="44" t="str">
        <f t="shared" si="33"/>
        <v xml:space="preserve"> </v>
      </c>
    </row>
    <row r="49" spans="1:39" x14ac:dyDescent="0.35">
      <c r="A49" s="9" t="s">
        <v>68</v>
      </c>
      <c r="B49" s="10"/>
      <c r="C49" s="10"/>
      <c r="D49" s="10"/>
      <c r="E49" s="10"/>
      <c r="F49" s="12"/>
      <c r="G49" s="47">
        <f t="shared" si="25"/>
        <v>0</v>
      </c>
      <c r="H49" s="47" t="str">
        <f t="shared" si="26"/>
        <v xml:space="preserve"> </v>
      </c>
      <c r="I49" s="44" t="str">
        <f t="shared" si="27"/>
        <v xml:space="preserve"> </v>
      </c>
      <c r="K49" s="9" t="s">
        <v>68</v>
      </c>
      <c r="L49" s="86"/>
      <c r="M49" s="86"/>
      <c r="N49" s="86"/>
      <c r="O49" s="86"/>
      <c r="P49" s="12"/>
      <c r="Q49" s="78"/>
      <c r="R49" s="47" t="str">
        <f t="shared" si="28"/>
        <v xml:space="preserve"> </v>
      </c>
      <c r="S49" s="44" t="str">
        <f t="shared" si="29"/>
        <v xml:space="preserve"> </v>
      </c>
      <c r="U49" s="9" t="s">
        <v>68</v>
      </c>
      <c r="V49" s="86"/>
      <c r="W49" s="86"/>
      <c r="X49" s="86"/>
      <c r="Y49" s="86"/>
      <c r="Z49" s="12"/>
      <c r="AA49" s="78"/>
      <c r="AB49" s="47" t="str">
        <f t="shared" si="30"/>
        <v xml:space="preserve"> </v>
      </c>
      <c r="AC49" s="44" t="str">
        <f t="shared" si="31"/>
        <v xml:space="preserve"> </v>
      </c>
      <c r="AE49" s="9" t="s">
        <v>68</v>
      </c>
      <c r="AF49" s="86"/>
      <c r="AG49" s="86"/>
      <c r="AH49" s="86"/>
      <c r="AI49" s="86"/>
      <c r="AJ49" s="12"/>
      <c r="AK49" s="78"/>
      <c r="AL49" s="47" t="str">
        <f t="shared" si="32"/>
        <v xml:space="preserve"> </v>
      </c>
      <c r="AM49" s="44" t="str">
        <f t="shared" si="33"/>
        <v xml:space="preserve"> </v>
      </c>
    </row>
    <row r="50" spans="1:39" x14ac:dyDescent="0.35">
      <c r="A50" s="9" t="s">
        <v>68</v>
      </c>
      <c r="B50" s="10"/>
      <c r="C50" s="10"/>
      <c r="D50" s="10"/>
      <c r="E50" s="10"/>
      <c r="F50" s="12"/>
      <c r="G50" s="47">
        <f t="shared" si="25"/>
        <v>0</v>
      </c>
      <c r="H50" s="47" t="str">
        <f t="shared" si="26"/>
        <v xml:space="preserve"> </v>
      </c>
      <c r="I50" s="44" t="str">
        <f t="shared" si="27"/>
        <v xml:space="preserve"> </v>
      </c>
      <c r="K50" s="9" t="s">
        <v>68</v>
      </c>
      <c r="L50" s="86"/>
      <c r="M50" s="86"/>
      <c r="N50" s="86"/>
      <c r="O50" s="86"/>
      <c r="P50" s="12"/>
      <c r="Q50" s="78"/>
      <c r="R50" s="47" t="str">
        <f t="shared" si="28"/>
        <v xml:space="preserve"> </v>
      </c>
      <c r="S50" s="44" t="str">
        <f t="shared" si="29"/>
        <v xml:space="preserve"> </v>
      </c>
      <c r="U50" s="9" t="s">
        <v>68</v>
      </c>
      <c r="V50" s="86"/>
      <c r="W50" s="86"/>
      <c r="X50" s="86"/>
      <c r="Y50" s="86"/>
      <c r="Z50" s="12"/>
      <c r="AA50" s="78"/>
      <c r="AB50" s="47" t="str">
        <f t="shared" si="30"/>
        <v xml:space="preserve"> </v>
      </c>
      <c r="AC50" s="44" t="str">
        <f t="shared" si="31"/>
        <v xml:space="preserve"> </v>
      </c>
      <c r="AE50" s="9" t="s">
        <v>68</v>
      </c>
      <c r="AF50" s="86"/>
      <c r="AG50" s="86"/>
      <c r="AH50" s="86"/>
      <c r="AI50" s="86"/>
      <c r="AJ50" s="12"/>
      <c r="AK50" s="78"/>
      <c r="AL50" s="47" t="str">
        <f t="shared" si="32"/>
        <v xml:space="preserve"> </v>
      </c>
      <c r="AM50" s="44" t="str">
        <f t="shared" si="33"/>
        <v xml:space="preserve"> </v>
      </c>
    </row>
    <row r="51" spans="1:39" x14ac:dyDescent="0.35">
      <c r="A51" s="9" t="s">
        <v>78</v>
      </c>
      <c r="B51" s="10"/>
      <c r="C51" s="10"/>
      <c r="D51" s="10"/>
      <c r="E51" s="10"/>
      <c r="F51" s="12"/>
      <c r="G51" s="47">
        <f t="shared" ref="G51" si="34">SUM(Q51,AA51)</f>
        <v>0</v>
      </c>
      <c r="H51" s="47" t="str">
        <f t="shared" si="26"/>
        <v xml:space="preserve"> </v>
      </c>
      <c r="I51" s="44" t="str">
        <f t="shared" si="27"/>
        <v xml:space="preserve"> </v>
      </c>
      <c r="K51" s="9" t="s">
        <v>78</v>
      </c>
      <c r="L51" s="10"/>
      <c r="M51" s="10"/>
      <c r="N51" s="10"/>
      <c r="O51" s="10"/>
      <c r="P51" s="12"/>
      <c r="Q51" s="78"/>
      <c r="R51" s="47" t="str">
        <f t="shared" si="28"/>
        <v xml:space="preserve"> </v>
      </c>
      <c r="S51" s="44" t="str">
        <f t="shared" si="29"/>
        <v xml:space="preserve"> </v>
      </c>
      <c r="U51" s="9" t="s">
        <v>78</v>
      </c>
      <c r="V51" s="10"/>
      <c r="W51" s="10"/>
      <c r="X51" s="10"/>
      <c r="Y51" s="10"/>
      <c r="Z51" s="12"/>
      <c r="AA51" s="78"/>
      <c r="AB51" s="47" t="str">
        <f t="shared" si="30"/>
        <v xml:space="preserve"> </v>
      </c>
      <c r="AC51" s="44" t="str">
        <f t="shared" si="31"/>
        <v xml:space="preserve"> </v>
      </c>
      <c r="AE51" s="9" t="s">
        <v>78</v>
      </c>
      <c r="AF51" s="10"/>
      <c r="AG51" s="10"/>
      <c r="AH51" s="10"/>
      <c r="AI51" s="10"/>
      <c r="AJ51" s="12"/>
      <c r="AK51" s="78"/>
      <c r="AL51" s="47" t="str">
        <f t="shared" si="32"/>
        <v xml:space="preserve"> </v>
      </c>
      <c r="AM51" s="44" t="str">
        <f t="shared" si="33"/>
        <v xml:space="preserve"> </v>
      </c>
    </row>
    <row r="52" spans="1:39" x14ac:dyDescent="0.35">
      <c r="A52" s="19" t="s">
        <v>79</v>
      </c>
      <c r="B52" s="10"/>
      <c r="C52" s="10"/>
      <c r="D52" s="10"/>
      <c r="E52" s="10"/>
      <c r="F52" s="12"/>
      <c r="G52" s="47">
        <f>SUM(G40:G51)</f>
        <v>0</v>
      </c>
      <c r="H52" s="47" t="str">
        <f t="shared" si="26"/>
        <v xml:space="preserve"> </v>
      </c>
      <c r="I52" s="44" t="str">
        <f t="shared" si="27"/>
        <v xml:space="preserve"> </v>
      </c>
      <c r="K52" s="19" t="s">
        <v>79</v>
      </c>
      <c r="L52" s="10"/>
      <c r="M52" s="10"/>
      <c r="N52" s="10"/>
      <c r="O52" s="10"/>
      <c r="P52" s="12"/>
      <c r="Q52" s="47">
        <f>SUM(Q40:Q51)</f>
        <v>0</v>
      </c>
      <c r="R52" s="47" t="str">
        <f t="shared" si="28"/>
        <v xml:space="preserve"> </v>
      </c>
      <c r="S52" s="44" t="str">
        <f t="shared" si="29"/>
        <v xml:space="preserve"> </v>
      </c>
      <c r="U52" s="19" t="s">
        <v>79</v>
      </c>
      <c r="V52" s="10"/>
      <c r="W52" s="10"/>
      <c r="X52" s="10"/>
      <c r="Y52" s="10"/>
      <c r="Z52" s="12"/>
      <c r="AA52" s="44">
        <f>SUM(AA40:AA51)</f>
        <v>0</v>
      </c>
      <c r="AB52" s="47" t="str">
        <f t="shared" si="30"/>
        <v xml:space="preserve"> </v>
      </c>
      <c r="AC52" s="44" t="str">
        <f t="shared" si="31"/>
        <v xml:space="preserve"> </v>
      </c>
      <c r="AE52" s="19" t="s">
        <v>79</v>
      </c>
      <c r="AF52" s="10"/>
      <c r="AG52" s="10"/>
      <c r="AH52" s="10"/>
      <c r="AI52" s="10"/>
      <c r="AJ52" s="12"/>
      <c r="AK52" s="44">
        <f>SUM(AK40:AK51)</f>
        <v>0</v>
      </c>
      <c r="AL52" s="47" t="str">
        <f t="shared" si="32"/>
        <v xml:space="preserve"> </v>
      </c>
      <c r="AM52" s="44" t="str">
        <f t="shared" si="33"/>
        <v xml:space="preserve"> </v>
      </c>
    </row>
    <row r="54" spans="1:39" x14ac:dyDescent="0.35">
      <c r="A54" s="13" t="s">
        <v>81</v>
      </c>
      <c r="B54" s="14"/>
      <c r="C54" s="14"/>
      <c r="D54" s="14"/>
      <c r="E54" s="14"/>
      <c r="F54" s="15"/>
      <c r="K54" s="13" t="s">
        <v>81</v>
      </c>
      <c r="L54" s="14"/>
      <c r="M54" s="14"/>
      <c r="N54" s="14"/>
      <c r="O54" s="14"/>
      <c r="P54" s="15"/>
      <c r="U54" s="13" t="s">
        <v>81</v>
      </c>
      <c r="V54" s="14"/>
      <c r="W54" s="14"/>
      <c r="X54" s="14"/>
      <c r="Y54" s="14"/>
      <c r="Z54" s="15"/>
      <c r="AE54" s="13" t="s">
        <v>81</v>
      </c>
      <c r="AF54" s="14"/>
      <c r="AG54" s="14"/>
      <c r="AH54" s="14"/>
      <c r="AI54" s="14"/>
      <c r="AJ54" s="15"/>
    </row>
    <row r="55" spans="1:39" x14ac:dyDescent="0.35">
      <c r="A55" s="9" t="s">
        <v>80</v>
      </c>
      <c r="B55" s="10"/>
      <c r="C55" s="10"/>
      <c r="D55" s="10"/>
      <c r="E55" s="10"/>
      <c r="F55" s="12"/>
      <c r="G55" s="47">
        <f t="shared" ref="G55:G71" si="35">SUM(Q55,AA55,AK55)</f>
        <v>0</v>
      </c>
      <c r="H55" s="47" t="str">
        <f>IFERROR(G55/$C$4," ")</f>
        <v xml:space="preserve"> </v>
      </c>
      <c r="I55" s="44" t="str">
        <f>IFERROR(G55/$C$5," ")</f>
        <v xml:space="preserve"> </v>
      </c>
      <c r="K55" s="9" t="s">
        <v>80</v>
      </c>
      <c r="L55" s="10"/>
      <c r="M55" s="10"/>
      <c r="N55" s="10"/>
      <c r="O55" s="10"/>
      <c r="P55" s="12"/>
      <c r="Q55" s="78"/>
      <c r="R55" s="47" t="str">
        <f>IFERROR(Q55/$M$4," ")</f>
        <v xml:space="preserve"> </v>
      </c>
      <c r="S55" s="44" t="str">
        <f>IFERROR(Q55/$M$5," ")</f>
        <v xml:space="preserve"> </v>
      </c>
      <c r="U55" s="9" t="s">
        <v>80</v>
      </c>
      <c r="V55" s="10"/>
      <c r="W55" s="10"/>
      <c r="X55" s="10"/>
      <c r="Y55" s="10"/>
      <c r="Z55" s="12"/>
      <c r="AA55" s="78"/>
      <c r="AB55" s="47" t="str">
        <f>IFERROR(AA55/$W$4," ")</f>
        <v xml:space="preserve"> </v>
      </c>
      <c r="AC55" s="44" t="str">
        <f>IFERROR(AA55/$W$5," ")</f>
        <v xml:space="preserve"> </v>
      </c>
      <c r="AE55" s="9" t="s">
        <v>80</v>
      </c>
      <c r="AF55" s="10"/>
      <c r="AG55" s="10"/>
      <c r="AH55" s="10"/>
      <c r="AI55" s="10"/>
      <c r="AJ55" s="12"/>
      <c r="AK55" s="78"/>
      <c r="AL55" s="47" t="str">
        <f>IFERROR(AK55/$W$4," ")</f>
        <v xml:space="preserve"> </v>
      </c>
      <c r="AM55" s="44" t="str">
        <f>IFERROR(AK55/$W$5," ")</f>
        <v xml:space="preserve"> </v>
      </c>
    </row>
    <row r="56" spans="1:39" x14ac:dyDescent="0.35">
      <c r="A56" s="9" t="s">
        <v>82</v>
      </c>
      <c r="B56" s="10"/>
      <c r="C56" s="10"/>
      <c r="D56" s="10"/>
      <c r="E56" s="10"/>
      <c r="F56" s="12"/>
      <c r="G56" s="47">
        <f t="shared" si="35"/>
        <v>0</v>
      </c>
      <c r="H56" s="47" t="str">
        <f t="shared" ref="H56:H72" si="36">IFERROR(G56/$C$4," ")</f>
        <v xml:space="preserve"> </v>
      </c>
      <c r="I56" s="44" t="str">
        <f t="shared" ref="I56:I72" si="37">IFERROR(G56/$C$5," ")</f>
        <v xml:space="preserve"> </v>
      </c>
      <c r="K56" s="9" t="s">
        <v>82</v>
      </c>
      <c r="L56" s="10"/>
      <c r="M56" s="10"/>
      <c r="N56" s="10"/>
      <c r="O56" s="10"/>
      <c r="P56" s="12"/>
      <c r="Q56" s="78"/>
      <c r="R56" s="47" t="str">
        <f t="shared" ref="R56:R72" si="38">IFERROR(Q56/$M$4," ")</f>
        <v xml:space="preserve"> </v>
      </c>
      <c r="S56" s="44" t="str">
        <f t="shared" ref="S56:S72" si="39">IFERROR(Q56/$M$5," ")</f>
        <v xml:space="preserve"> </v>
      </c>
      <c r="U56" s="9" t="s">
        <v>82</v>
      </c>
      <c r="V56" s="10"/>
      <c r="W56" s="10"/>
      <c r="X56" s="10"/>
      <c r="Y56" s="10"/>
      <c r="Z56" s="12"/>
      <c r="AA56" s="78"/>
      <c r="AB56" s="47" t="str">
        <f t="shared" ref="AB56:AB72" si="40">IFERROR(AA56/$W$4," ")</f>
        <v xml:space="preserve"> </v>
      </c>
      <c r="AC56" s="44" t="str">
        <f t="shared" ref="AC56:AC72" si="41">IFERROR(AA56/$W$5," ")</f>
        <v xml:space="preserve"> </v>
      </c>
      <c r="AE56" s="9" t="s">
        <v>82</v>
      </c>
      <c r="AF56" s="10"/>
      <c r="AG56" s="10"/>
      <c r="AH56" s="10"/>
      <c r="AI56" s="10"/>
      <c r="AJ56" s="12"/>
      <c r="AK56" s="78"/>
      <c r="AL56" s="47" t="str">
        <f t="shared" ref="AL56:AL72" si="42">IFERROR(AK56/$W$4," ")</f>
        <v xml:space="preserve"> </v>
      </c>
      <c r="AM56" s="44" t="str">
        <f t="shared" ref="AM56:AM72" si="43">IFERROR(AK56/$W$5," ")</f>
        <v xml:space="preserve"> </v>
      </c>
    </row>
    <row r="57" spans="1:39" x14ac:dyDescent="0.35">
      <c r="A57" s="9" t="s">
        <v>2</v>
      </c>
      <c r="B57" s="10"/>
      <c r="C57" s="10"/>
      <c r="D57" s="10"/>
      <c r="E57" s="10"/>
      <c r="F57" s="12"/>
      <c r="G57" s="47">
        <f t="shared" si="35"/>
        <v>0</v>
      </c>
      <c r="H57" s="47" t="str">
        <f t="shared" si="36"/>
        <v xml:space="preserve"> </v>
      </c>
      <c r="I57" s="44" t="str">
        <f t="shared" si="37"/>
        <v xml:space="preserve"> </v>
      </c>
      <c r="K57" s="9" t="s">
        <v>2</v>
      </c>
      <c r="L57" s="10"/>
      <c r="M57" s="10"/>
      <c r="N57" s="10"/>
      <c r="O57" s="10"/>
      <c r="P57" s="12"/>
      <c r="Q57" s="78"/>
      <c r="R57" s="47" t="str">
        <f t="shared" si="38"/>
        <v xml:space="preserve"> </v>
      </c>
      <c r="S57" s="44" t="str">
        <f t="shared" si="39"/>
        <v xml:space="preserve"> </v>
      </c>
      <c r="U57" s="9" t="s">
        <v>2</v>
      </c>
      <c r="V57" s="10"/>
      <c r="W57" s="10"/>
      <c r="X57" s="10"/>
      <c r="Y57" s="10"/>
      <c r="Z57" s="12"/>
      <c r="AA57" s="78"/>
      <c r="AB57" s="47" t="str">
        <f t="shared" si="40"/>
        <v xml:space="preserve"> </v>
      </c>
      <c r="AC57" s="44" t="str">
        <f t="shared" si="41"/>
        <v xml:space="preserve"> </v>
      </c>
      <c r="AE57" s="9" t="s">
        <v>2</v>
      </c>
      <c r="AF57" s="10"/>
      <c r="AG57" s="10"/>
      <c r="AH57" s="10"/>
      <c r="AI57" s="10"/>
      <c r="AJ57" s="12"/>
      <c r="AK57" s="78"/>
      <c r="AL57" s="47" t="str">
        <f t="shared" si="42"/>
        <v xml:space="preserve"> </v>
      </c>
      <c r="AM57" s="44" t="str">
        <f t="shared" si="43"/>
        <v xml:space="preserve"> </v>
      </c>
    </row>
    <row r="58" spans="1:39" x14ac:dyDescent="0.35">
      <c r="A58" s="9" t="s">
        <v>83</v>
      </c>
      <c r="B58" s="10"/>
      <c r="C58" s="10"/>
      <c r="D58" s="10"/>
      <c r="E58" s="10"/>
      <c r="F58" s="12"/>
      <c r="G58" s="47">
        <f t="shared" si="35"/>
        <v>0</v>
      </c>
      <c r="H58" s="47" t="str">
        <f t="shared" si="36"/>
        <v xml:space="preserve"> </v>
      </c>
      <c r="I58" s="44" t="str">
        <f t="shared" si="37"/>
        <v xml:space="preserve"> </v>
      </c>
      <c r="K58" s="9" t="s">
        <v>83</v>
      </c>
      <c r="L58" s="10"/>
      <c r="M58" s="10"/>
      <c r="N58" s="10"/>
      <c r="O58" s="10"/>
      <c r="P58" s="12"/>
      <c r="Q58" s="78"/>
      <c r="R58" s="47" t="str">
        <f t="shared" si="38"/>
        <v xml:space="preserve"> </v>
      </c>
      <c r="S58" s="44" t="str">
        <f t="shared" si="39"/>
        <v xml:space="preserve"> </v>
      </c>
      <c r="U58" s="9" t="s">
        <v>83</v>
      </c>
      <c r="V58" s="10"/>
      <c r="W58" s="10"/>
      <c r="X58" s="10"/>
      <c r="Y58" s="10"/>
      <c r="Z58" s="12"/>
      <c r="AA58" s="78"/>
      <c r="AB58" s="47" t="str">
        <f t="shared" si="40"/>
        <v xml:space="preserve"> </v>
      </c>
      <c r="AC58" s="44" t="str">
        <f t="shared" si="41"/>
        <v xml:space="preserve"> </v>
      </c>
      <c r="AE58" s="9" t="s">
        <v>83</v>
      </c>
      <c r="AF58" s="10"/>
      <c r="AG58" s="10"/>
      <c r="AH58" s="10"/>
      <c r="AI58" s="10"/>
      <c r="AJ58" s="12"/>
      <c r="AK58" s="78"/>
      <c r="AL58" s="47" t="str">
        <f t="shared" si="42"/>
        <v xml:space="preserve"> </v>
      </c>
      <c r="AM58" s="44" t="str">
        <f t="shared" si="43"/>
        <v xml:space="preserve"> </v>
      </c>
    </row>
    <row r="59" spans="1:39" x14ac:dyDescent="0.35">
      <c r="A59" s="9" t="s">
        <v>84</v>
      </c>
      <c r="B59" s="10"/>
      <c r="C59" s="10"/>
      <c r="D59" s="10"/>
      <c r="E59" s="10"/>
      <c r="F59" s="12"/>
      <c r="G59" s="47">
        <f t="shared" si="35"/>
        <v>0</v>
      </c>
      <c r="H59" s="47" t="str">
        <f t="shared" si="36"/>
        <v xml:space="preserve"> </v>
      </c>
      <c r="I59" s="44" t="str">
        <f t="shared" si="37"/>
        <v xml:space="preserve"> </v>
      </c>
      <c r="K59" s="9" t="s">
        <v>84</v>
      </c>
      <c r="L59" s="10"/>
      <c r="M59" s="10"/>
      <c r="N59" s="10"/>
      <c r="O59" s="10"/>
      <c r="P59" s="12"/>
      <c r="Q59" s="78"/>
      <c r="R59" s="47" t="str">
        <f t="shared" si="38"/>
        <v xml:space="preserve"> </v>
      </c>
      <c r="S59" s="44" t="str">
        <f t="shared" si="39"/>
        <v xml:space="preserve"> </v>
      </c>
      <c r="U59" s="9" t="s">
        <v>84</v>
      </c>
      <c r="V59" s="10"/>
      <c r="W59" s="10"/>
      <c r="X59" s="10"/>
      <c r="Y59" s="10"/>
      <c r="Z59" s="12"/>
      <c r="AA59" s="78"/>
      <c r="AB59" s="47" t="str">
        <f t="shared" si="40"/>
        <v xml:space="preserve"> </v>
      </c>
      <c r="AC59" s="44" t="str">
        <f t="shared" si="41"/>
        <v xml:space="preserve"> </v>
      </c>
      <c r="AE59" s="9" t="s">
        <v>84</v>
      </c>
      <c r="AF59" s="10"/>
      <c r="AG59" s="10"/>
      <c r="AH59" s="10"/>
      <c r="AI59" s="10"/>
      <c r="AJ59" s="12"/>
      <c r="AK59" s="78"/>
      <c r="AL59" s="47" t="str">
        <f t="shared" si="42"/>
        <v xml:space="preserve"> </v>
      </c>
      <c r="AM59" s="44" t="str">
        <f t="shared" si="43"/>
        <v xml:space="preserve"> </v>
      </c>
    </row>
    <row r="60" spans="1:39" x14ac:dyDescent="0.35">
      <c r="A60" s="9" t="s">
        <v>85</v>
      </c>
      <c r="B60" s="10"/>
      <c r="C60" s="10"/>
      <c r="D60" s="10"/>
      <c r="E60" s="10"/>
      <c r="F60" s="12"/>
      <c r="G60" s="47">
        <f t="shared" si="35"/>
        <v>0</v>
      </c>
      <c r="H60" s="47" t="str">
        <f t="shared" si="36"/>
        <v xml:space="preserve"> </v>
      </c>
      <c r="I60" s="44" t="str">
        <f t="shared" si="37"/>
        <v xml:space="preserve"> </v>
      </c>
      <c r="K60" s="9" t="s">
        <v>85</v>
      </c>
      <c r="L60" s="10"/>
      <c r="M60" s="10"/>
      <c r="N60" s="10"/>
      <c r="O60" s="10"/>
      <c r="P60" s="12"/>
      <c r="Q60" s="78"/>
      <c r="R60" s="47" t="str">
        <f t="shared" si="38"/>
        <v xml:space="preserve"> </v>
      </c>
      <c r="S60" s="44" t="str">
        <f t="shared" si="39"/>
        <v xml:space="preserve"> </v>
      </c>
      <c r="U60" s="9" t="s">
        <v>85</v>
      </c>
      <c r="V60" s="10"/>
      <c r="W60" s="10"/>
      <c r="X60" s="10"/>
      <c r="Y60" s="10"/>
      <c r="Z60" s="12"/>
      <c r="AA60" s="78"/>
      <c r="AB60" s="47" t="str">
        <f t="shared" si="40"/>
        <v xml:space="preserve"> </v>
      </c>
      <c r="AC60" s="44" t="str">
        <f t="shared" si="41"/>
        <v xml:space="preserve"> </v>
      </c>
      <c r="AE60" s="9" t="s">
        <v>85</v>
      </c>
      <c r="AF60" s="10"/>
      <c r="AG60" s="10"/>
      <c r="AH60" s="10"/>
      <c r="AI60" s="10"/>
      <c r="AJ60" s="12"/>
      <c r="AK60" s="78"/>
      <c r="AL60" s="47" t="str">
        <f t="shared" si="42"/>
        <v xml:space="preserve"> </v>
      </c>
      <c r="AM60" s="44" t="str">
        <f t="shared" si="43"/>
        <v xml:space="preserve"> </v>
      </c>
    </row>
    <row r="61" spans="1:39" x14ac:dyDescent="0.35">
      <c r="A61" s="9" t="s">
        <v>11</v>
      </c>
      <c r="B61" s="10"/>
      <c r="C61" s="10"/>
      <c r="D61" s="10"/>
      <c r="E61" s="10"/>
      <c r="F61" s="12"/>
      <c r="G61" s="47">
        <f t="shared" si="35"/>
        <v>0</v>
      </c>
      <c r="H61" s="47" t="str">
        <f t="shared" si="36"/>
        <v xml:space="preserve"> </v>
      </c>
      <c r="I61" s="44" t="str">
        <f t="shared" si="37"/>
        <v xml:space="preserve"> </v>
      </c>
      <c r="K61" s="9" t="s">
        <v>11</v>
      </c>
      <c r="L61" s="10"/>
      <c r="M61" s="10"/>
      <c r="N61" s="10"/>
      <c r="O61" s="10"/>
      <c r="P61" s="12"/>
      <c r="Q61" s="78"/>
      <c r="R61" s="47" t="str">
        <f t="shared" si="38"/>
        <v xml:space="preserve"> </v>
      </c>
      <c r="S61" s="44" t="str">
        <f t="shared" si="39"/>
        <v xml:space="preserve"> </v>
      </c>
      <c r="U61" s="9" t="s">
        <v>11</v>
      </c>
      <c r="V61" s="10"/>
      <c r="W61" s="10"/>
      <c r="X61" s="10"/>
      <c r="Y61" s="10"/>
      <c r="Z61" s="12"/>
      <c r="AA61" s="78"/>
      <c r="AB61" s="47" t="str">
        <f t="shared" si="40"/>
        <v xml:space="preserve"> </v>
      </c>
      <c r="AC61" s="44" t="str">
        <f t="shared" si="41"/>
        <v xml:space="preserve"> </v>
      </c>
      <c r="AE61" s="9" t="s">
        <v>11</v>
      </c>
      <c r="AF61" s="10"/>
      <c r="AG61" s="10"/>
      <c r="AH61" s="10"/>
      <c r="AI61" s="10"/>
      <c r="AJ61" s="12"/>
      <c r="AK61" s="78"/>
      <c r="AL61" s="47" t="str">
        <f t="shared" si="42"/>
        <v xml:space="preserve"> </v>
      </c>
      <c r="AM61" s="44" t="str">
        <f t="shared" si="43"/>
        <v xml:space="preserve"> </v>
      </c>
    </row>
    <row r="62" spans="1:39" x14ac:dyDescent="0.35">
      <c r="A62" s="9" t="s">
        <v>86</v>
      </c>
      <c r="B62" s="10"/>
      <c r="C62" s="10"/>
      <c r="D62" s="10"/>
      <c r="E62" s="10"/>
      <c r="F62" s="12"/>
      <c r="G62" s="47">
        <f t="shared" si="35"/>
        <v>0</v>
      </c>
      <c r="H62" s="47" t="str">
        <f t="shared" si="36"/>
        <v xml:space="preserve"> </v>
      </c>
      <c r="I62" s="44" t="str">
        <f t="shared" si="37"/>
        <v xml:space="preserve"> </v>
      </c>
      <c r="K62" s="9" t="s">
        <v>86</v>
      </c>
      <c r="L62" s="10"/>
      <c r="M62" s="10"/>
      <c r="N62" s="10"/>
      <c r="O62" s="10"/>
      <c r="P62" s="12"/>
      <c r="Q62" s="78"/>
      <c r="R62" s="47" t="str">
        <f t="shared" si="38"/>
        <v xml:space="preserve"> </v>
      </c>
      <c r="S62" s="44" t="str">
        <f t="shared" si="39"/>
        <v xml:space="preserve"> </v>
      </c>
      <c r="U62" s="9" t="s">
        <v>86</v>
      </c>
      <c r="V62" s="10"/>
      <c r="W62" s="10"/>
      <c r="X62" s="10"/>
      <c r="Y62" s="10"/>
      <c r="Z62" s="12"/>
      <c r="AA62" s="78"/>
      <c r="AB62" s="47" t="str">
        <f t="shared" si="40"/>
        <v xml:space="preserve"> </v>
      </c>
      <c r="AC62" s="44" t="str">
        <f t="shared" si="41"/>
        <v xml:space="preserve"> </v>
      </c>
      <c r="AE62" s="9" t="s">
        <v>86</v>
      </c>
      <c r="AF62" s="10"/>
      <c r="AG62" s="10"/>
      <c r="AH62" s="10"/>
      <c r="AI62" s="10"/>
      <c r="AJ62" s="12"/>
      <c r="AK62" s="78"/>
      <c r="AL62" s="47" t="str">
        <f t="shared" si="42"/>
        <v xml:space="preserve"> </v>
      </c>
      <c r="AM62" s="44" t="str">
        <f t="shared" si="43"/>
        <v xml:space="preserve"> </v>
      </c>
    </row>
    <row r="63" spans="1:39" x14ac:dyDescent="0.35">
      <c r="A63" s="9" t="s">
        <v>87</v>
      </c>
      <c r="B63" s="10"/>
      <c r="C63" s="10"/>
      <c r="D63" s="10"/>
      <c r="E63" s="10"/>
      <c r="F63" s="12"/>
      <c r="G63" s="47">
        <f t="shared" si="35"/>
        <v>0</v>
      </c>
      <c r="H63" s="47" t="str">
        <f t="shared" si="36"/>
        <v xml:space="preserve"> </v>
      </c>
      <c r="I63" s="44" t="str">
        <f t="shared" si="37"/>
        <v xml:space="preserve"> </v>
      </c>
      <c r="K63" s="9" t="s">
        <v>87</v>
      </c>
      <c r="L63" s="10"/>
      <c r="M63" s="10"/>
      <c r="N63" s="10"/>
      <c r="O63" s="10"/>
      <c r="P63" s="12"/>
      <c r="Q63" s="78"/>
      <c r="R63" s="47" t="str">
        <f t="shared" si="38"/>
        <v xml:space="preserve"> </v>
      </c>
      <c r="S63" s="44" t="str">
        <f t="shared" si="39"/>
        <v xml:space="preserve"> </v>
      </c>
      <c r="U63" s="9" t="s">
        <v>87</v>
      </c>
      <c r="V63" s="10"/>
      <c r="W63" s="10"/>
      <c r="X63" s="10"/>
      <c r="Y63" s="10"/>
      <c r="Z63" s="12"/>
      <c r="AA63" s="78"/>
      <c r="AB63" s="47" t="str">
        <f t="shared" si="40"/>
        <v xml:space="preserve"> </v>
      </c>
      <c r="AC63" s="44" t="str">
        <f t="shared" si="41"/>
        <v xml:space="preserve"> </v>
      </c>
      <c r="AE63" s="9" t="s">
        <v>87</v>
      </c>
      <c r="AF63" s="10"/>
      <c r="AG63" s="10"/>
      <c r="AH63" s="10"/>
      <c r="AI63" s="10"/>
      <c r="AJ63" s="12"/>
      <c r="AK63" s="78"/>
      <c r="AL63" s="47" t="str">
        <f t="shared" si="42"/>
        <v xml:space="preserve"> </v>
      </c>
      <c r="AM63" s="44" t="str">
        <f t="shared" si="43"/>
        <v xml:space="preserve"> </v>
      </c>
    </row>
    <row r="64" spans="1:39" x14ac:dyDescent="0.35">
      <c r="A64" s="9" t="s">
        <v>104</v>
      </c>
      <c r="B64" s="10"/>
      <c r="C64" s="10"/>
      <c r="D64" s="10"/>
      <c r="E64" s="10"/>
      <c r="F64" s="12"/>
      <c r="G64" s="47">
        <f t="shared" si="35"/>
        <v>0</v>
      </c>
      <c r="H64" s="47" t="str">
        <f t="shared" si="36"/>
        <v xml:space="preserve"> </v>
      </c>
      <c r="I64" s="44" t="str">
        <f t="shared" si="37"/>
        <v xml:space="preserve"> </v>
      </c>
      <c r="K64" s="9" t="s">
        <v>104</v>
      </c>
      <c r="L64" s="10"/>
      <c r="M64" s="10"/>
      <c r="N64" s="10"/>
      <c r="O64" s="10"/>
      <c r="P64" s="12"/>
      <c r="Q64" s="78"/>
      <c r="R64" s="47" t="str">
        <f t="shared" si="38"/>
        <v xml:space="preserve"> </v>
      </c>
      <c r="S64" s="44" t="str">
        <f t="shared" si="39"/>
        <v xml:space="preserve"> </v>
      </c>
      <c r="U64" s="9" t="s">
        <v>104</v>
      </c>
      <c r="V64" s="10"/>
      <c r="W64" s="10"/>
      <c r="X64" s="10"/>
      <c r="Y64" s="10"/>
      <c r="Z64" s="12"/>
      <c r="AA64" s="78"/>
      <c r="AB64" s="47" t="str">
        <f t="shared" si="40"/>
        <v xml:space="preserve"> </v>
      </c>
      <c r="AC64" s="44" t="str">
        <f t="shared" si="41"/>
        <v xml:space="preserve"> </v>
      </c>
      <c r="AE64" s="9" t="s">
        <v>104</v>
      </c>
      <c r="AF64" s="10"/>
      <c r="AG64" s="10"/>
      <c r="AH64" s="10"/>
      <c r="AI64" s="10"/>
      <c r="AJ64" s="12"/>
      <c r="AK64" s="78"/>
      <c r="AL64" s="47" t="str">
        <f t="shared" si="42"/>
        <v xml:space="preserve"> </v>
      </c>
      <c r="AM64" s="44" t="str">
        <f t="shared" si="43"/>
        <v xml:space="preserve"> </v>
      </c>
    </row>
    <row r="65" spans="1:39" x14ac:dyDescent="0.35">
      <c r="A65" s="9" t="s">
        <v>105</v>
      </c>
      <c r="B65" s="10"/>
      <c r="C65" s="10"/>
      <c r="D65" s="10"/>
      <c r="E65" s="10"/>
      <c r="F65" s="12"/>
      <c r="G65" s="47">
        <f t="shared" si="35"/>
        <v>0</v>
      </c>
      <c r="H65" s="47" t="str">
        <f t="shared" si="36"/>
        <v xml:space="preserve"> </v>
      </c>
      <c r="I65" s="44" t="str">
        <f t="shared" si="37"/>
        <v xml:space="preserve"> </v>
      </c>
      <c r="K65" s="9" t="s">
        <v>105</v>
      </c>
      <c r="L65" s="10"/>
      <c r="M65" s="10"/>
      <c r="N65" s="10"/>
      <c r="O65" s="10"/>
      <c r="P65" s="12"/>
      <c r="Q65" s="78"/>
      <c r="R65" s="47" t="str">
        <f t="shared" si="38"/>
        <v xml:space="preserve"> </v>
      </c>
      <c r="S65" s="44" t="str">
        <f t="shared" si="39"/>
        <v xml:space="preserve"> </v>
      </c>
      <c r="U65" s="9" t="s">
        <v>105</v>
      </c>
      <c r="V65" s="10"/>
      <c r="W65" s="10"/>
      <c r="X65" s="10"/>
      <c r="Y65" s="10"/>
      <c r="Z65" s="12"/>
      <c r="AA65" s="78"/>
      <c r="AB65" s="47" t="str">
        <f t="shared" si="40"/>
        <v xml:space="preserve"> </v>
      </c>
      <c r="AC65" s="44" t="str">
        <f t="shared" si="41"/>
        <v xml:space="preserve"> </v>
      </c>
      <c r="AE65" s="9" t="s">
        <v>105</v>
      </c>
      <c r="AF65" s="10"/>
      <c r="AG65" s="10"/>
      <c r="AH65" s="10"/>
      <c r="AI65" s="10"/>
      <c r="AJ65" s="12"/>
      <c r="AK65" s="78"/>
      <c r="AL65" s="47" t="str">
        <f t="shared" si="42"/>
        <v xml:space="preserve"> </v>
      </c>
      <c r="AM65" s="44" t="str">
        <f t="shared" si="43"/>
        <v xml:space="preserve"> </v>
      </c>
    </row>
    <row r="66" spans="1:39" x14ac:dyDescent="0.35">
      <c r="A66" s="9" t="s">
        <v>106</v>
      </c>
      <c r="B66" s="10"/>
      <c r="C66" s="10"/>
      <c r="D66" s="10"/>
      <c r="E66" s="10"/>
      <c r="F66" s="12"/>
      <c r="G66" s="47">
        <f t="shared" si="35"/>
        <v>0</v>
      </c>
      <c r="H66" s="47" t="str">
        <f t="shared" si="36"/>
        <v xml:space="preserve"> </v>
      </c>
      <c r="I66" s="44" t="str">
        <f t="shared" si="37"/>
        <v xml:space="preserve"> </v>
      </c>
      <c r="K66" s="9" t="s">
        <v>106</v>
      </c>
      <c r="L66" s="10"/>
      <c r="M66" s="10"/>
      <c r="N66" s="10"/>
      <c r="O66" s="10"/>
      <c r="P66" s="12"/>
      <c r="Q66" s="78"/>
      <c r="R66" s="47" t="str">
        <f t="shared" si="38"/>
        <v xml:space="preserve"> </v>
      </c>
      <c r="S66" s="44" t="str">
        <f t="shared" si="39"/>
        <v xml:space="preserve"> </v>
      </c>
      <c r="U66" s="9" t="s">
        <v>106</v>
      </c>
      <c r="V66" s="10"/>
      <c r="W66" s="10"/>
      <c r="X66" s="10"/>
      <c r="Y66" s="10"/>
      <c r="Z66" s="12"/>
      <c r="AA66" s="78"/>
      <c r="AB66" s="47" t="str">
        <f t="shared" si="40"/>
        <v xml:space="preserve"> </v>
      </c>
      <c r="AC66" s="44" t="str">
        <f t="shared" si="41"/>
        <v xml:space="preserve"> </v>
      </c>
      <c r="AE66" s="9" t="s">
        <v>106</v>
      </c>
      <c r="AF66" s="10"/>
      <c r="AG66" s="10"/>
      <c r="AH66" s="10"/>
      <c r="AI66" s="10"/>
      <c r="AJ66" s="12"/>
      <c r="AK66" s="78"/>
      <c r="AL66" s="47" t="str">
        <f t="shared" si="42"/>
        <v xml:space="preserve"> </v>
      </c>
      <c r="AM66" s="44" t="str">
        <f t="shared" si="43"/>
        <v xml:space="preserve"> </v>
      </c>
    </row>
    <row r="67" spans="1:39" x14ac:dyDescent="0.35">
      <c r="A67" s="9" t="s">
        <v>0</v>
      </c>
      <c r="B67" s="10"/>
      <c r="C67" s="10"/>
      <c r="D67" s="10"/>
      <c r="E67" s="10"/>
      <c r="F67" s="12"/>
      <c r="G67" s="47">
        <f t="shared" si="35"/>
        <v>0</v>
      </c>
      <c r="H67" s="47" t="str">
        <f t="shared" si="36"/>
        <v xml:space="preserve"> </v>
      </c>
      <c r="I67" s="44" t="str">
        <f t="shared" si="37"/>
        <v xml:space="preserve"> </v>
      </c>
      <c r="K67" s="9" t="s">
        <v>0</v>
      </c>
      <c r="L67" s="10"/>
      <c r="M67" s="10"/>
      <c r="N67" s="10"/>
      <c r="O67" s="10"/>
      <c r="P67" s="12"/>
      <c r="Q67" s="78"/>
      <c r="R67" s="47" t="str">
        <f t="shared" si="38"/>
        <v xml:space="preserve"> </v>
      </c>
      <c r="S67" s="44" t="str">
        <f t="shared" si="39"/>
        <v xml:space="preserve"> </v>
      </c>
      <c r="U67" s="9" t="s">
        <v>0</v>
      </c>
      <c r="V67" s="10"/>
      <c r="W67" s="10"/>
      <c r="X67" s="10"/>
      <c r="Y67" s="10"/>
      <c r="Z67" s="12"/>
      <c r="AA67" s="78"/>
      <c r="AB67" s="47" t="str">
        <f t="shared" si="40"/>
        <v xml:space="preserve"> </v>
      </c>
      <c r="AC67" s="44" t="str">
        <f t="shared" si="41"/>
        <v xml:space="preserve"> </v>
      </c>
      <c r="AE67" s="9" t="s">
        <v>0</v>
      </c>
      <c r="AF67" s="10"/>
      <c r="AG67" s="10"/>
      <c r="AH67" s="10"/>
      <c r="AI67" s="10"/>
      <c r="AJ67" s="12"/>
      <c r="AK67" s="78"/>
      <c r="AL67" s="47" t="str">
        <f t="shared" si="42"/>
        <v xml:space="preserve"> </v>
      </c>
      <c r="AM67" s="44" t="str">
        <f t="shared" si="43"/>
        <v xml:space="preserve"> </v>
      </c>
    </row>
    <row r="68" spans="1:39" x14ac:dyDescent="0.35">
      <c r="A68" s="9" t="s">
        <v>10</v>
      </c>
      <c r="B68" s="10"/>
      <c r="C68" s="10"/>
      <c r="D68" s="10"/>
      <c r="E68" s="10"/>
      <c r="F68" s="12"/>
      <c r="G68" s="47">
        <f t="shared" si="35"/>
        <v>0</v>
      </c>
      <c r="H68" s="47" t="str">
        <f t="shared" si="36"/>
        <v xml:space="preserve"> </v>
      </c>
      <c r="I68" s="44" t="str">
        <f t="shared" si="37"/>
        <v xml:space="preserve"> </v>
      </c>
      <c r="K68" s="9" t="s">
        <v>10</v>
      </c>
      <c r="L68" s="10"/>
      <c r="M68" s="10"/>
      <c r="N68" s="10"/>
      <c r="O68" s="10"/>
      <c r="P68" s="12"/>
      <c r="Q68" s="78"/>
      <c r="R68" s="47" t="str">
        <f t="shared" si="38"/>
        <v xml:space="preserve"> </v>
      </c>
      <c r="S68" s="44" t="str">
        <f t="shared" si="39"/>
        <v xml:space="preserve"> </v>
      </c>
      <c r="U68" s="9" t="s">
        <v>10</v>
      </c>
      <c r="V68" s="10"/>
      <c r="W68" s="10"/>
      <c r="X68" s="10"/>
      <c r="Y68" s="10"/>
      <c r="Z68" s="12"/>
      <c r="AA68" s="78"/>
      <c r="AB68" s="47" t="str">
        <f t="shared" si="40"/>
        <v xml:space="preserve"> </v>
      </c>
      <c r="AC68" s="44" t="str">
        <f t="shared" si="41"/>
        <v xml:space="preserve"> </v>
      </c>
      <c r="AE68" s="9" t="s">
        <v>10</v>
      </c>
      <c r="AF68" s="10"/>
      <c r="AG68" s="10"/>
      <c r="AH68" s="10"/>
      <c r="AI68" s="10"/>
      <c r="AJ68" s="12"/>
      <c r="AK68" s="78"/>
      <c r="AL68" s="47" t="str">
        <f t="shared" si="42"/>
        <v xml:space="preserve"> </v>
      </c>
      <c r="AM68" s="44" t="str">
        <f t="shared" si="43"/>
        <v xml:space="preserve"> </v>
      </c>
    </row>
    <row r="69" spans="1:39" x14ac:dyDescent="0.35">
      <c r="A69" s="9" t="s">
        <v>88</v>
      </c>
      <c r="B69" s="10"/>
      <c r="C69" s="10"/>
      <c r="D69" s="10"/>
      <c r="E69" s="10"/>
      <c r="F69" s="12"/>
      <c r="G69" s="47">
        <f t="shared" si="35"/>
        <v>0</v>
      </c>
      <c r="H69" s="47" t="str">
        <f t="shared" si="36"/>
        <v xml:space="preserve"> </v>
      </c>
      <c r="I69" s="44" t="str">
        <f t="shared" si="37"/>
        <v xml:space="preserve"> </v>
      </c>
      <c r="K69" s="9" t="s">
        <v>88</v>
      </c>
      <c r="L69" s="10"/>
      <c r="M69" s="10"/>
      <c r="N69" s="10"/>
      <c r="O69" s="10"/>
      <c r="P69" s="12"/>
      <c r="Q69" s="78"/>
      <c r="R69" s="47" t="str">
        <f t="shared" si="38"/>
        <v xml:space="preserve"> </v>
      </c>
      <c r="S69" s="44" t="str">
        <f t="shared" si="39"/>
        <v xml:space="preserve"> </v>
      </c>
      <c r="U69" s="9" t="s">
        <v>88</v>
      </c>
      <c r="V69" s="10"/>
      <c r="W69" s="10"/>
      <c r="X69" s="10"/>
      <c r="Y69" s="10"/>
      <c r="Z69" s="12"/>
      <c r="AA69" s="78"/>
      <c r="AB69" s="47" t="str">
        <f t="shared" si="40"/>
        <v xml:space="preserve"> </v>
      </c>
      <c r="AC69" s="44" t="str">
        <f t="shared" si="41"/>
        <v xml:space="preserve"> </v>
      </c>
      <c r="AE69" s="9" t="s">
        <v>88</v>
      </c>
      <c r="AF69" s="10"/>
      <c r="AG69" s="10"/>
      <c r="AH69" s="10"/>
      <c r="AI69" s="10"/>
      <c r="AJ69" s="12"/>
      <c r="AK69" s="78"/>
      <c r="AL69" s="47" t="str">
        <f t="shared" si="42"/>
        <v xml:space="preserve"> </v>
      </c>
      <c r="AM69" s="44" t="str">
        <f t="shared" si="43"/>
        <v xml:space="preserve"> </v>
      </c>
    </row>
    <row r="70" spans="1:39" x14ac:dyDescent="0.35">
      <c r="A70" s="9" t="s">
        <v>49</v>
      </c>
      <c r="B70" s="10"/>
      <c r="C70" s="10"/>
      <c r="D70" s="10"/>
      <c r="E70" s="10"/>
      <c r="F70" s="12"/>
      <c r="G70" s="47">
        <f t="shared" si="35"/>
        <v>0</v>
      </c>
      <c r="H70" s="47" t="str">
        <f t="shared" si="36"/>
        <v xml:space="preserve"> </v>
      </c>
      <c r="I70" s="44" t="str">
        <f t="shared" si="37"/>
        <v xml:space="preserve"> </v>
      </c>
      <c r="K70" s="9" t="s">
        <v>49</v>
      </c>
      <c r="L70" s="71"/>
      <c r="M70" s="71"/>
      <c r="N70" s="86"/>
      <c r="O70" s="86"/>
      <c r="P70" s="12"/>
      <c r="Q70" s="78"/>
      <c r="R70" s="47" t="str">
        <f t="shared" si="38"/>
        <v xml:space="preserve"> </v>
      </c>
      <c r="S70" s="44" t="str">
        <f t="shared" si="39"/>
        <v xml:space="preserve"> </v>
      </c>
      <c r="U70" s="9" t="s">
        <v>49</v>
      </c>
      <c r="V70" s="71"/>
      <c r="W70" s="71"/>
      <c r="X70" s="86"/>
      <c r="Y70" s="86"/>
      <c r="Z70" s="12"/>
      <c r="AA70" s="78"/>
      <c r="AB70" s="47" t="str">
        <f t="shared" si="40"/>
        <v xml:space="preserve"> </v>
      </c>
      <c r="AC70" s="44" t="str">
        <f t="shared" si="41"/>
        <v xml:space="preserve"> </v>
      </c>
      <c r="AE70" s="9" t="s">
        <v>49</v>
      </c>
      <c r="AF70" s="71"/>
      <c r="AG70" s="71"/>
      <c r="AH70" s="86"/>
      <c r="AI70" s="86"/>
      <c r="AJ70" s="12"/>
      <c r="AK70" s="78"/>
      <c r="AL70" s="47" t="str">
        <f t="shared" si="42"/>
        <v xml:space="preserve"> </v>
      </c>
      <c r="AM70" s="44" t="str">
        <f t="shared" si="43"/>
        <v xml:space="preserve"> </v>
      </c>
    </row>
    <row r="71" spans="1:39" x14ac:dyDescent="0.35">
      <c r="A71" s="9" t="s">
        <v>49</v>
      </c>
      <c r="B71" s="10"/>
      <c r="C71" s="10"/>
      <c r="D71" s="10"/>
      <c r="E71" s="10"/>
      <c r="F71" s="12"/>
      <c r="G71" s="47">
        <f t="shared" si="35"/>
        <v>0</v>
      </c>
      <c r="H71" s="47" t="str">
        <f t="shared" si="36"/>
        <v xml:space="preserve"> </v>
      </c>
      <c r="I71" s="44" t="str">
        <f t="shared" si="37"/>
        <v xml:space="preserve"> </v>
      </c>
      <c r="K71" s="9" t="s">
        <v>49</v>
      </c>
      <c r="L71" s="71"/>
      <c r="M71" s="71"/>
      <c r="N71" s="86"/>
      <c r="O71" s="86"/>
      <c r="P71" s="12"/>
      <c r="Q71" s="78"/>
      <c r="R71" s="47" t="str">
        <f t="shared" si="38"/>
        <v xml:space="preserve"> </v>
      </c>
      <c r="S71" s="44" t="str">
        <f t="shared" si="39"/>
        <v xml:space="preserve"> </v>
      </c>
      <c r="U71" s="9" t="s">
        <v>49</v>
      </c>
      <c r="V71" s="71"/>
      <c r="W71" s="71"/>
      <c r="X71" s="86"/>
      <c r="Y71" s="86"/>
      <c r="Z71" s="12"/>
      <c r="AA71" s="78"/>
      <c r="AB71" s="47" t="str">
        <f t="shared" si="40"/>
        <v xml:space="preserve"> </v>
      </c>
      <c r="AC71" s="44" t="str">
        <f t="shared" si="41"/>
        <v xml:space="preserve"> </v>
      </c>
      <c r="AE71" s="9" t="s">
        <v>49</v>
      </c>
      <c r="AF71" s="71"/>
      <c r="AG71" s="71"/>
      <c r="AH71" s="86"/>
      <c r="AI71" s="86"/>
      <c r="AJ71" s="12"/>
      <c r="AK71" s="78"/>
      <c r="AL71" s="47" t="str">
        <f t="shared" si="42"/>
        <v xml:space="preserve"> </v>
      </c>
      <c r="AM71" s="44" t="str">
        <f t="shared" si="43"/>
        <v xml:space="preserve"> </v>
      </c>
    </row>
    <row r="72" spans="1:39" x14ac:dyDescent="0.35">
      <c r="A72" s="19" t="s">
        <v>89</v>
      </c>
      <c r="B72" s="10"/>
      <c r="C72" s="10"/>
      <c r="D72" s="10"/>
      <c r="E72" s="10"/>
      <c r="F72" s="12"/>
      <c r="G72" s="47">
        <f>SUM(G55:G71)</f>
        <v>0</v>
      </c>
      <c r="H72" s="47" t="str">
        <f t="shared" si="36"/>
        <v xml:space="preserve"> </v>
      </c>
      <c r="I72" s="44" t="str">
        <f t="shared" si="37"/>
        <v xml:space="preserve"> </v>
      </c>
      <c r="K72" s="19" t="s">
        <v>89</v>
      </c>
      <c r="L72" s="10"/>
      <c r="M72" s="10"/>
      <c r="N72" s="10"/>
      <c r="O72" s="10"/>
      <c r="P72" s="12"/>
      <c r="Q72" s="47">
        <f>SUM(Q55:Q71)</f>
        <v>0</v>
      </c>
      <c r="R72" s="47" t="str">
        <f t="shared" si="38"/>
        <v xml:space="preserve"> </v>
      </c>
      <c r="S72" s="44" t="str">
        <f t="shared" si="39"/>
        <v xml:space="preserve"> </v>
      </c>
      <c r="U72" s="19" t="s">
        <v>89</v>
      </c>
      <c r="V72" s="10"/>
      <c r="W72" s="10"/>
      <c r="X72" s="10"/>
      <c r="Y72" s="10"/>
      <c r="Z72" s="12"/>
      <c r="AA72" s="47">
        <f>SUM(AA55:AA71)</f>
        <v>0</v>
      </c>
      <c r="AB72" s="47" t="str">
        <f t="shared" si="40"/>
        <v xml:space="preserve"> </v>
      </c>
      <c r="AC72" s="44" t="str">
        <f t="shared" si="41"/>
        <v xml:space="preserve"> </v>
      </c>
      <c r="AE72" s="19" t="s">
        <v>89</v>
      </c>
      <c r="AF72" s="10"/>
      <c r="AG72" s="10"/>
      <c r="AH72" s="10"/>
      <c r="AI72" s="10"/>
      <c r="AJ72" s="12"/>
      <c r="AK72" s="47">
        <f>SUM(AK55:AK71)</f>
        <v>0</v>
      </c>
      <c r="AL72" s="47" t="str">
        <f t="shared" si="42"/>
        <v xml:space="preserve"> </v>
      </c>
      <c r="AM72" s="44" t="str">
        <f t="shared" si="43"/>
        <v xml:space="preserve"> </v>
      </c>
    </row>
    <row r="74" spans="1:39" x14ac:dyDescent="0.35">
      <c r="A74" s="13" t="s">
        <v>90</v>
      </c>
      <c r="B74" s="14"/>
      <c r="C74" s="14"/>
      <c r="D74" s="14"/>
      <c r="E74" s="14"/>
      <c r="F74" s="15"/>
      <c r="K74" s="13" t="s">
        <v>90</v>
      </c>
      <c r="L74" s="14"/>
      <c r="M74" s="14"/>
      <c r="N74" s="14"/>
      <c r="O74" s="14"/>
      <c r="P74" s="15"/>
      <c r="U74" s="13" t="s">
        <v>90</v>
      </c>
      <c r="V74" s="14"/>
      <c r="W74" s="14"/>
      <c r="X74" s="14"/>
      <c r="Y74" s="14"/>
      <c r="Z74" s="15"/>
      <c r="AE74" s="13" t="s">
        <v>90</v>
      </c>
      <c r="AF74" s="14"/>
      <c r="AG74" s="14"/>
      <c r="AH74" s="14"/>
      <c r="AI74" s="14"/>
      <c r="AJ74" s="15"/>
    </row>
    <row r="75" spans="1:39" x14ac:dyDescent="0.35">
      <c r="A75" s="9" t="s">
        <v>91</v>
      </c>
      <c r="B75" s="10"/>
      <c r="C75" s="10"/>
      <c r="D75" s="10"/>
      <c r="E75" s="10"/>
      <c r="F75" s="12"/>
      <c r="G75" s="47">
        <f>SUM(Q75,AA75,AK75)</f>
        <v>0</v>
      </c>
      <c r="H75" s="47" t="str">
        <f>IFERROR(G75/$C$4," ")</f>
        <v xml:space="preserve"> </v>
      </c>
      <c r="I75" s="44" t="str">
        <f>IFERROR(G75/$C$5," ")</f>
        <v xml:space="preserve"> </v>
      </c>
      <c r="K75" s="9" t="s">
        <v>91</v>
      </c>
      <c r="L75" s="10"/>
      <c r="M75" s="10"/>
      <c r="N75" s="10"/>
      <c r="O75" s="10"/>
      <c r="P75" s="12"/>
      <c r="Q75" s="78"/>
      <c r="R75" s="47" t="str">
        <f>IFERROR(Q75/$M$4," ")</f>
        <v xml:space="preserve"> </v>
      </c>
      <c r="S75" s="44" t="str">
        <f>IFERROR(Q75/$M$5," ")</f>
        <v xml:space="preserve"> </v>
      </c>
      <c r="U75" s="9" t="s">
        <v>91</v>
      </c>
      <c r="V75" s="10"/>
      <c r="W75" s="10"/>
      <c r="X75" s="10"/>
      <c r="Y75" s="10"/>
      <c r="Z75" s="12"/>
      <c r="AA75" s="78"/>
      <c r="AB75" s="47" t="str">
        <f>IFERROR(AA75/$W$4," ")</f>
        <v xml:space="preserve"> </v>
      </c>
      <c r="AC75" s="44" t="str">
        <f>IFERROR(AA75/$W$5," ")</f>
        <v xml:space="preserve"> </v>
      </c>
      <c r="AE75" s="9" t="s">
        <v>91</v>
      </c>
      <c r="AF75" s="10"/>
      <c r="AG75" s="10"/>
      <c r="AH75" s="10"/>
      <c r="AI75" s="10"/>
      <c r="AJ75" s="12"/>
      <c r="AK75" s="78"/>
      <c r="AL75" s="47" t="str">
        <f>IFERROR(AK75/$W$4," ")</f>
        <v xml:space="preserve"> </v>
      </c>
      <c r="AM75" s="44" t="str">
        <f>IFERROR(AK75/$W$5," ")</f>
        <v xml:space="preserve"> </v>
      </c>
    </row>
    <row r="76" spans="1:39" x14ac:dyDescent="0.35">
      <c r="A76" s="9" t="s">
        <v>107</v>
      </c>
      <c r="B76" s="10"/>
      <c r="C76" s="10"/>
      <c r="D76" s="10"/>
      <c r="E76" s="10"/>
      <c r="F76" s="12"/>
      <c r="G76" s="47">
        <f>SUM(Q76,AA76,AK76)</f>
        <v>0</v>
      </c>
      <c r="H76" s="47" t="str">
        <f t="shared" ref="H76:H80" si="44">IFERROR(G76/$C$4," ")</f>
        <v xml:space="preserve"> </v>
      </c>
      <c r="I76" s="44" t="str">
        <f t="shared" ref="I76:I80" si="45">IFERROR(G76/$C$5," ")</f>
        <v xml:space="preserve"> </v>
      </c>
      <c r="K76" s="9" t="s">
        <v>107</v>
      </c>
      <c r="L76" s="10"/>
      <c r="M76" s="10"/>
      <c r="N76" s="10"/>
      <c r="O76" s="10"/>
      <c r="P76" s="12"/>
      <c r="Q76" s="78"/>
      <c r="R76" s="47" t="str">
        <f t="shared" ref="R76:R80" si="46">IFERROR(Q76/$M$4," ")</f>
        <v xml:space="preserve"> </v>
      </c>
      <c r="S76" s="44" t="str">
        <f t="shared" ref="S76:S80" si="47">IFERROR(Q76/$M$5," ")</f>
        <v xml:space="preserve"> </v>
      </c>
      <c r="U76" s="9" t="s">
        <v>107</v>
      </c>
      <c r="V76" s="10"/>
      <c r="W76" s="10"/>
      <c r="X76" s="10"/>
      <c r="Y76" s="10"/>
      <c r="Z76" s="12"/>
      <c r="AA76" s="78"/>
      <c r="AB76" s="47" t="str">
        <f t="shared" ref="AB76:AB80" si="48">IFERROR(AA76/$W$4," ")</f>
        <v xml:space="preserve"> </v>
      </c>
      <c r="AC76" s="44" t="str">
        <f t="shared" ref="AC76:AC80" si="49">IFERROR(AA76/$W$5," ")</f>
        <v xml:space="preserve"> </v>
      </c>
      <c r="AE76" s="9" t="s">
        <v>107</v>
      </c>
      <c r="AF76" s="10"/>
      <c r="AG76" s="10"/>
      <c r="AH76" s="10"/>
      <c r="AI76" s="10"/>
      <c r="AJ76" s="12"/>
      <c r="AK76" s="78"/>
      <c r="AL76" s="47" t="str">
        <f t="shared" ref="AL76:AL80" si="50">IFERROR(AK76/$W$4," ")</f>
        <v xml:space="preserve"> </v>
      </c>
      <c r="AM76" s="44" t="str">
        <f t="shared" ref="AM76:AM80" si="51">IFERROR(AK76/$W$5," ")</f>
        <v xml:space="preserve"> </v>
      </c>
    </row>
    <row r="77" spans="1:39" x14ac:dyDescent="0.35">
      <c r="A77" s="9" t="s">
        <v>1</v>
      </c>
      <c r="B77" s="10"/>
      <c r="C77" s="10"/>
      <c r="D77" s="10"/>
      <c r="E77" s="10"/>
      <c r="F77" s="12"/>
      <c r="G77" s="47">
        <f>SUM(Q77,AA77,AK77)</f>
        <v>0</v>
      </c>
      <c r="H77" s="47" t="str">
        <f t="shared" si="44"/>
        <v xml:space="preserve"> </v>
      </c>
      <c r="I77" s="44" t="str">
        <f t="shared" si="45"/>
        <v xml:space="preserve"> </v>
      </c>
      <c r="K77" s="9" t="s">
        <v>1</v>
      </c>
      <c r="L77" s="10"/>
      <c r="M77" s="10"/>
      <c r="N77" s="10"/>
      <c r="O77" s="10"/>
      <c r="P77" s="12"/>
      <c r="Q77" s="78"/>
      <c r="R77" s="47" t="str">
        <f t="shared" si="46"/>
        <v xml:space="preserve"> </v>
      </c>
      <c r="S77" s="44" t="str">
        <f t="shared" si="47"/>
        <v xml:space="preserve"> </v>
      </c>
      <c r="U77" s="9" t="s">
        <v>1</v>
      </c>
      <c r="V77" s="10"/>
      <c r="W77" s="10"/>
      <c r="X77" s="10"/>
      <c r="Y77" s="10"/>
      <c r="Z77" s="12"/>
      <c r="AA77" s="78"/>
      <c r="AB77" s="47" t="str">
        <f t="shared" si="48"/>
        <v xml:space="preserve"> </v>
      </c>
      <c r="AC77" s="44" t="str">
        <f t="shared" si="49"/>
        <v xml:space="preserve"> </v>
      </c>
      <c r="AE77" s="9" t="s">
        <v>1</v>
      </c>
      <c r="AF77" s="10"/>
      <c r="AG77" s="10"/>
      <c r="AH77" s="10"/>
      <c r="AI77" s="10"/>
      <c r="AJ77" s="12"/>
      <c r="AK77" s="78"/>
      <c r="AL77" s="47" t="str">
        <f t="shared" si="50"/>
        <v xml:space="preserve"> </v>
      </c>
      <c r="AM77" s="44" t="str">
        <f t="shared" si="51"/>
        <v xml:space="preserve"> </v>
      </c>
    </row>
    <row r="78" spans="1:39" x14ac:dyDescent="0.35">
      <c r="A78" s="9" t="s">
        <v>49</v>
      </c>
      <c r="B78" s="10" t="s">
        <v>248</v>
      </c>
      <c r="C78" s="10"/>
      <c r="D78" s="10"/>
      <c r="E78" s="10"/>
      <c r="F78" s="12"/>
      <c r="G78" s="47">
        <f>SUM(Q78,AA78,AK78)</f>
        <v>0</v>
      </c>
      <c r="H78" s="47" t="str">
        <f t="shared" si="44"/>
        <v xml:space="preserve"> </v>
      </c>
      <c r="I78" s="44" t="str">
        <f t="shared" si="45"/>
        <v xml:space="preserve"> </v>
      </c>
      <c r="K78" s="9" t="s">
        <v>49</v>
      </c>
      <c r="L78" s="71" t="s">
        <v>248</v>
      </c>
      <c r="M78" s="71"/>
      <c r="N78" s="71"/>
      <c r="O78" s="86"/>
      <c r="P78" s="12"/>
      <c r="Q78" s="78">
        <v>0</v>
      </c>
      <c r="R78" s="47" t="str">
        <f t="shared" si="46"/>
        <v xml:space="preserve"> </v>
      </c>
      <c r="S78" s="44" t="str">
        <f t="shared" si="47"/>
        <v xml:space="preserve"> </v>
      </c>
      <c r="U78" s="9" t="s">
        <v>49</v>
      </c>
      <c r="V78" s="71" t="s">
        <v>248</v>
      </c>
      <c r="W78" s="71"/>
      <c r="X78" s="71"/>
      <c r="Y78" s="86"/>
      <c r="Z78" s="12"/>
      <c r="AA78" s="78"/>
      <c r="AB78" s="47" t="str">
        <f t="shared" si="48"/>
        <v xml:space="preserve"> </v>
      </c>
      <c r="AC78" s="44" t="str">
        <f t="shared" si="49"/>
        <v xml:space="preserve"> </v>
      </c>
      <c r="AE78" s="9" t="s">
        <v>49</v>
      </c>
      <c r="AF78" s="71" t="s">
        <v>248</v>
      </c>
      <c r="AG78" s="71"/>
      <c r="AH78" s="71"/>
      <c r="AI78" s="86"/>
      <c r="AJ78" s="12"/>
      <c r="AK78" s="78"/>
      <c r="AL78" s="47" t="str">
        <f t="shared" si="50"/>
        <v xml:space="preserve"> </v>
      </c>
      <c r="AM78" s="44" t="str">
        <f t="shared" si="51"/>
        <v xml:space="preserve"> </v>
      </c>
    </row>
    <row r="79" spans="1:39" x14ac:dyDescent="0.35">
      <c r="A79" s="9" t="s">
        <v>49</v>
      </c>
      <c r="B79" s="10" t="s">
        <v>249</v>
      </c>
      <c r="C79" s="10"/>
      <c r="D79" s="10"/>
      <c r="E79" s="10"/>
      <c r="F79" s="12"/>
      <c r="G79" s="47">
        <f>SUM(Q79,AA79,AK79)</f>
        <v>0</v>
      </c>
      <c r="H79" s="47" t="str">
        <f t="shared" si="44"/>
        <v xml:space="preserve"> </v>
      </c>
      <c r="I79" s="44" t="str">
        <f t="shared" si="45"/>
        <v xml:space="preserve"> </v>
      </c>
      <c r="K79" s="9" t="s">
        <v>49</v>
      </c>
      <c r="L79" s="71" t="s">
        <v>249</v>
      </c>
      <c r="M79" s="71"/>
      <c r="N79" s="71"/>
      <c r="O79" s="86"/>
      <c r="P79" s="12"/>
      <c r="Q79" s="78">
        <v>0</v>
      </c>
      <c r="R79" s="47" t="str">
        <f t="shared" si="46"/>
        <v xml:space="preserve"> </v>
      </c>
      <c r="S79" s="44" t="str">
        <f t="shared" si="47"/>
        <v xml:space="preserve"> </v>
      </c>
      <c r="U79" s="9" t="s">
        <v>49</v>
      </c>
      <c r="V79" s="71" t="s">
        <v>249</v>
      </c>
      <c r="W79" s="71"/>
      <c r="X79" s="71"/>
      <c r="Y79" s="86"/>
      <c r="Z79" s="12"/>
      <c r="AA79" s="78"/>
      <c r="AB79" s="47" t="str">
        <f t="shared" si="48"/>
        <v xml:space="preserve"> </v>
      </c>
      <c r="AC79" s="44" t="str">
        <f t="shared" si="49"/>
        <v xml:space="preserve"> </v>
      </c>
      <c r="AE79" s="9" t="s">
        <v>49</v>
      </c>
      <c r="AF79" s="71" t="s">
        <v>249</v>
      </c>
      <c r="AG79" s="71"/>
      <c r="AH79" s="71"/>
      <c r="AI79" s="86"/>
      <c r="AJ79" s="12"/>
      <c r="AK79" s="78"/>
      <c r="AL79" s="47" t="str">
        <f t="shared" si="50"/>
        <v xml:space="preserve"> </v>
      </c>
      <c r="AM79" s="44" t="str">
        <f t="shared" si="51"/>
        <v xml:space="preserve"> </v>
      </c>
    </row>
    <row r="80" spans="1:39" x14ac:dyDescent="0.35">
      <c r="A80" s="19" t="s">
        <v>92</v>
      </c>
      <c r="B80" s="10"/>
      <c r="C80" s="10"/>
      <c r="D80" s="10"/>
      <c r="E80" s="10"/>
      <c r="F80" s="12"/>
      <c r="G80" s="47">
        <f>SUM(G75:G79)</f>
        <v>0</v>
      </c>
      <c r="H80" s="47" t="str">
        <f t="shared" si="44"/>
        <v xml:space="preserve"> </v>
      </c>
      <c r="I80" s="44" t="str">
        <f t="shared" si="45"/>
        <v xml:space="preserve"> </v>
      </c>
      <c r="K80" s="19" t="s">
        <v>92</v>
      </c>
      <c r="L80" s="10"/>
      <c r="M80" s="10"/>
      <c r="N80" s="10"/>
      <c r="O80" s="10"/>
      <c r="P80" s="12"/>
      <c r="Q80" s="47">
        <f>SUM(Q75:Q79)</f>
        <v>0</v>
      </c>
      <c r="R80" s="47" t="str">
        <f t="shared" si="46"/>
        <v xml:space="preserve"> </v>
      </c>
      <c r="S80" s="44" t="str">
        <f t="shared" si="47"/>
        <v xml:space="preserve"> </v>
      </c>
      <c r="U80" s="19" t="s">
        <v>92</v>
      </c>
      <c r="V80" s="10"/>
      <c r="W80" s="10"/>
      <c r="X80" s="10"/>
      <c r="Y80" s="10"/>
      <c r="Z80" s="12"/>
      <c r="AA80" s="47">
        <f>SUM(AA75:AA79)</f>
        <v>0</v>
      </c>
      <c r="AB80" s="47" t="str">
        <f t="shared" si="48"/>
        <v xml:space="preserve"> </v>
      </c>
      <c r="AC80" s="44" t="str">
        <f t="shared" si="49"/>
        <v xml:space="preserve"> </v>
      </c>
      <c r="AE80" s="19" t="s">
        <v>92</v>
      </c>
      <c r="AF80" s="10"/>
      <c r="AG80" s="10"/>
      <c r="AH80" s="10"/>
      <c r="AI80" s="10"/>
      <c r="AJ80" s="12"/>
      <c r="AK80" s="47">
        <f>SUM(AK75:AK79)</f>
        <v>0</v>
      </c>
      <c r="AL80" s="47" t="str">
        <f t="shared" si="50"/>
        <v xml:space="preserve"> </v>
      </c>
      <c r="AM80" s="44" t="str">
        <f t="shared" si="51"/>
        <v xml:space="preserve"> </v>
      </c>
    </row>
    <row r="82" spans="1:39" x14ac:dyDescent="0.35">
      <c r="A82" s="13" t="s">
        <v>93</v>
      </c>
      <c r="B82" s="14"/>
      <c r="C82" s="14"/>
      <c r="D82" s="14"/>
      <c r="E82" s="14"/>
      <c r="F82" s="15"/>
      <c r="K82" s="13" t="s">
        <v>93</v>
      </c>
      <c r="L82" s="14"/>
      <c r="M82" s="14"/>
      <c r="N82" s="14"/>
      <c r="O82" s="14"/>
      <c r="P82" s="15"/>
      <c r="U82" s="13" t="s">
        <v>93</v>
      </c>
      <c r="V82" s="14"/>
      <c r="W82" s="14"/>
      <c r="X82" s="14"/>
      <c r="Y82" s="14"/>
      <c r="Z82" s="15"/>
      <c r="AE82" s="13" t="s">
        <v>93</v>
      </c>
      <c r="AF82" s="14"/>
      <c r="AG82" s="14"/>
      <c r="AH82" s="14"/>
      <c r="AI82" s="14"/>
      <c r="AJ82" s="15"/>
    </row>
    <row r="83" spans="1:39" x14ac:dyDescent="0.35">
      <c r="A83" s="9" t="s">
        <v>8</v>
      </c>
      <c r="B83" s="10"/>
      <c r="C83" s="10"/>
      <c r="D83" s="10"/>
      <c r="E83" s="26"/>
      <c r="F83" s="12"/>
      <c r="G83" s="47">
        <f t="shared" ref="G83:G93" si="52">SUM(Q83,AA83,AK83)</f>
        <v>0</v>
      </c>
      <c r="H83" s="47" t="str">
        <f>IFERROR(G83/$C$4," ")</f>
        <v xml:space="preserve"> </v>
      </c>
      <c r="I83" s="44" t="str">
        <f>IFERROR(G83/$C$5," ")</f>
        <v xml:space="preserve"> </v>
      </c>
      <c r="K83" s="9" t="s">
        <v>94</v>
      </c>
      <c r="L83" s="10"/>
      <c r="M83" s="10"/>
      <c r="N83" s="10"/>
      <c r="O83" s="79"/>
      <c r="P83" s="12" t="s">
        <v>95</v>
      </c>
      <c r="Q83" s="78"/>
      <c r="R83" s="47" t="str">
        <f>IFERROR(Q83/$M$4," ")</f>
        <v xml:space="preserve"> </v>
      </c>
      <c r="S83" s="44" t="str">
        <f>IFERROR(Q83/$M$5," ")</f>
        <v xml:space="preserve"> </v>
      </c>
      <c r="U83" s="9" t="s">
        <v>94</v>
      </c>
      <c r="V83" s="10"/>
      <c r="W83" s="10"/>
      <c r="X83" s="10"/>
      <c r="Y83" s="79"/>
      <c r="Z83" s="12" t="s">
        <v>95</v>
      </c>
      <c r="AA83" s="78"/>
      <c r="AB83" s="47" t="str">
        <f>IFERROR(AA83/$W$4," ")</f>
        <v xml:space="preserve"> </v>
      </c>
      <c r="AC83" s="44" t="str">
        <f>IFERROR(AA83/$W$5," ")</f>
        <v xml:space="preserve"> </v>
      </c>
      <c r="AE83" s="9" t="s">
        <v>94</v>
      </c>
      <c r="AF83" s="10"/>
      <c r="AG83" s="10"/>
      <c r="AH83" s="10"/>
      <c r="AI83" s="79"/>
      <c r="AJ83" s="12" t="s">
        <v>95</v>
      </c>
      <c r="AK83" s="78"/>
      <c r="AL83" s="47" t="str">
        <f>IFERROR(AK83/$W$4," ")</f>
        <v xml:space="preserve"> </v>
      </c>
      <c r="AM83" s="44" t="str">
        <f>IFERROR(AK83/$W$5," ")</f>
        <v xml:space="preserve"> </v>
      </c>
    </row>
    <row r="84" spans="1:39" x14ac:dyDescent="0.35">
      <c r="A84" s="24" t="s">
        <v>96</v>
      </c>
      <c r="B84" s="10"/>
      <c r="C84" s="10"/>
      <c r="D84" s="10"/>
      <c r="E84" s="10"/>
      <c r="F84" s="12"/>
      <c r="G84" s="47">
        <f t="shared" si="52"/>
        <v>0</v>
      </c>
      <c r="H84" s="47" t="str">
        <f t="shared" ref="H84:H94" si="53">IFERROR(G84/$C$4," ")</f>
        <v xml:space="preserve"> </v>
      </c>
      <c r="I84" s="44" t="str">
        <f t="shared" ref="I84:I94" si="54">IFERROR(G84/$C$5," ")</f>
        <v xml:space="preserve"> </v>
      </c>
      <c r="K84" s="24" t="s">
        <v>96</v>
      </c>
      <c r="L84" s="10"/>
      <c r="M84" s="10"/>
      <c r="N84" s="10"/>
      <c r="O84" s="10"/>
      <c r="P84" s="12"/>
      <c r="Q84" s="78"/>
      <c r="R84" s="47" t="str">
        <f t="shared" ref="R84:R94" si="55">IFERROR(Q84/$M$4," ")</f>
        <v xml:space="preserve"> </v>
      </c>
      <c r="S84" s="44" t="str">
        <f t="shared" ref="S84:S94" si="56">IFERROR(Q84/$M$5," ")</f>
        <v xml:space="preserve"> </v>
      </c>
      <c r="U84" s="24" t="s">
        <v>96</v>
      </c>
      <c r="V84" s="10"/>
      <c r="W84" s="10"/>
      <c r="X84" s="10"/>
      <c r="Y84" s="10"/>
      <c r="Z84" s="12"/>
      <c r="AA84" s="78"/>
      <c r="AB84" s="47" t="str">
        <f t="shared" ref="AB84:AB94" si="57">IFERROR(AA84/$W$4," ")</f>
        <v xml:space="preserve"> </v>
      </c>
      <c r="AC84" s="44" t="str">
        <f t="shared" ref="AC84:AC94" si="58">IFERROR(AA84/$W$5," ")</f>
        <v xml:space="preserve"> </v>
      </c>
      <c r="AE84" s="24" t="s">
        <v>96</v>
      </c>
      <c r="AF84" s="10"/>
      <c r="AG84" s="10"/>
      <c r="AH84" s="10"/>
      <c r="AI84" s="10"/>
      <c r="AJ84" s="12"/>
      <c r="AK84" s="78"/>
      <c r="AL84" s="47" t="str">
        <f t="shared" ref="AL84:AL94" si="59">IFERROR(AK84/$W$4," ")</f>
        <v xml:space="preserve"> </v>
      </c>
      <c r="AM84" s="44" t="str">
        <f t="shared" ref="AM84:AM94" si="60">IFERROR(AK84/$W$5," ")</f>
        <v xml:space="preserve"> </v>
      </c>
    </row>
    <row r="85" spans="1:39" x14ac:dyDescent="0.35">
      <c r="A85" s="9" t="s">
        <v>97</v>
      </c>
      <c r="B85" s="10"/>
      <c r="C85" s="10"/>
      <c r="D85" s="10"/>
      <c r="E85" s="10"/>
      <c r="F85" s="12"/>
      <c r="G85" s="47">
        <f t="shared" si="52"/>
        <v>0</v>
      </c>
      <c r="H85" s="47" t="str">
        <f t="shared" si="53"/>
        <v xml:space="preserve"> </v>
      </c>
      <c r="I85" s="44" t="str">
        <f t="shared" si="54"/>
        <v xml:space="preserve"> </v>
      </c>
      <c r="K85" s="9" t="s">
        <v>97</v>
      </c>
      <c r="L85" s="10"/>
      <c r="M85" s="10"/>
      <c r="N85" s="10"/>
      <c r="O85" s="10"/>
      <c r="P85" s="12"/>
      <c r="Q85" s="78"/>
      <c r="R85" s="47" t="str">
        <f t="shared" si="55"/>
        <v xml:space="preserve"> </v>
      </c>
      <c r="S85" s="44" t="str">
        <f t="shared" si="56"/>
        <v xml:space="preserve"> </v>
      </c>
      <c r="U85" s="9" t="s">
        <v>97</v>
      </c>
      <c r="V85" s="10"/>
      <c r="W85" s="10"/>
      <c r="X85" s="10"/>
      <c r="Y85" s="10"/>
      <c r="Z85" s="12"/>
      <c r="AA85" s="78"/>
      <c r="AB85" s="47" t="str">
        <f t="shared" si="57"/>
        <v xml:space="preserve"> </v>
      </c>
      <c r="AC85" s="44" t="str">
        <f t="shared" si="58"/>
        <v xml:space="preserve"> </v>
      </c>
      <c r="AE85" s="9" t="s">
        <v>97</v>
      </c>
      <c r="AF85" s="10"/>
      <c r="AG85" s="10"/>
      <c r="AH85" s="10"/>
      <c r="AI85" s="10"/>
      <c r="AJ85" s="12"/>
      <c r="AK85" s="78"/>
      <c r="AL85" s="47" t="str">
        <f t="shared" si="59"/>
        <v xml:space="preserve"> </v>
      </c>
      <c r="AM85" s="44" t="str">
        <f t="shared" si="60"/>
        <v xml:space="preserve"> </v>
      </c>
    </row>
    <row r="86" spans="1:39" x14ac:dyDescent="0.35">
      <c r="A86" s="9" t="s">
        <v>98</v>
      </c>
      <c r="B86" s="10"/>
      <c r="C86" s="10"/>
      <c r="D86" s="10"/>
      <c r="E86" s="10"/>
      <c r="F86" s="12"/>
      <c r="G86" s="47">
        <f t="shared" si="52"/>
        <v>0</v>
      </c>
      <c r="H86" s="47" t="str">
        <f t="shared" si="53"/>
        <v xml:space="preserve"> </v>
      </c>
      <c r="I86" s="44" t="str">
        <f t="shared" si="54"/>
        <v xml:space="preserve"> </v>
      </c>
      <c r="K86" s="9" t="s">
        <v>98</v>
      </c>
      <c r="L86" s="10"/>
      <c r="M86" s="10"/>
      <c r="N86" s="10"/>
      <c r="O86" s="10"/>
      <c r="P86" s="12"/>
      <c r="Q86" s="78"/>
      <c r="R86" s="47" t="str">
        <f t="shared" si="55"/>
        <v xml:space="preserve"> </v>
      </c>
      <c r="S86" s="44" t="str">
        <f t="shared" si="56"/>
        <v xml:space="preserve"> </v>
      </c>
      <c r="U86" s="9" t="s">
        <v>98</v>
      </c>
      <c r="V86" s="10"/>
      <c r="W86" s="10"/>
      <c r="X86" s="10"/>
      <c r="Y86" s="10"/>
      <c r="Z86" s="12"/>
      <c r="AA86" s="78"/>
      <c r="AB86" s="47" t="str">
        <f t="shared" si="57"/>
        <v xml:space="preserve"> </v>
      </c>
      <c r="AC86" s="44" t="str">
        <f t="shared" si="58"/>
        <v xml:space="preserve"> </v>
      </c>
      <c r="AE86" s="9" t="s">
        <v>98</v>
      </c>
      <c r="AF86" s="10"/>
      <c r="AG86" s="10"/>
      <c r="AH86" s="10"/>
      <c r="AI86" s="10"/>
      <c r="AJ86" s="12"/>
      <c r="AK86" s="78"/>
      <c r="AL86" s="47" t="str">
        <f t="shared" si="59"/>
        <v xml:space="preserve"> </v>
      </c>
      <c r="AM86" s="44" t="str">
        <f t="shared" si="60"/>
        <v xml:space="preserve"> </v>
      </c>
    </row>
    <row r="87" spans="1:39" x14ac:dyDescent="0.35">
      <c r="A87" s="9" t="s">
        <v>65</v>
      </c>
      <c r="B87" s="10"/>
      <c r="C87" s="10"/>
      <c r="D87" s="10"/>
      <c r="E87" s="10"/>
      <c r="F87" s="12"/>
      <c r="G87" s="47">
        <f t="shared" si="52"/>
        <v>0</v>
      </c>
      <c r="H87" s="47" t="str">
        <f t="shared" si="53"/>
        <v xml:space="preserve"> </v>
      </c>
      <c r="I87" s="44" t="str">
        <f t="shared" si="54"/>
        <v xml:space="preserve"> </v>
      </c>
      <c r="K87" s="9" t="s">
        <v>65</v>
      </c>
      <c r="L87" s="10"/>
      <c r="M87" s="10"/>
      <c r="N87" s="10"/>
      <c r="O87" s="10"/>
      <c r="P87" s="12"/>
      <c r="Q87" s="78"/>
      <c r="R87" s="47" t="str">
        <f t="shared" si="55"/>
        <v xml:space="preserve"> </v>
      </c>
      <c r="S87" s="44" t="str">
        <f t="shared" si="56"/>
        <v xml:space="preserve"> </v>
      </c>
      <c r="U87" s="9" t="s">
        <v>65</v>
      </c>
      <c r="V87" s="10"/>
      <c r="W87" s="10"/>
      <c r="X87" s="10"/>
      <c r="Y87" s="10"/>
      <c r="Z87" s="12"/>
      <c r="AA87" s="78"/>
      <c r="AB87" s="47" t="str">
        <f t="shared" si="57"/>
        <v xml:space="preserve"> </v>
      </c>
      <c r="AC87" s="44" t="str">
        <f t="shared" si="58"/>
        <v xml:space="preserve"> </v>
      </c>
      <c r="AE87" s="9" t="s">
        <v>65</v>
      </c>
      <c r="AF87" s="10"/>
      <c r="AG87" s="10"/>
      <c r="AH87" s="10"/>
      <c r="AI87" s="10"/>
      <c r="AJ87" s="12"/>
      <c r="AK87" s="78"/>
      <c r="AL87" s="47" t="str">
        <f t="shared" si="59"/>
        <v xml:space="preserve"> </v>
      </c>
      <c r="AM87" s="44" t="str">
        <f t="shared" si="60"/>
        <v xml:space="preserve"> </v>
      </c>
    </row>
    <row r="88" spans="1:39" x14ac:dyDescent="0.35">
      <c r="A88" s="9" t="s">
        <v>99</v>
      </c>
      <c r="B88" s="10"/>
      <c r="C88" s="10"/>
      <c r="D88" s="10"/>
      <c r="E88" s="10"/>
      <c r="F88" s="12"/>
      <c r="G88" s="47">
        <f t="shared" si="52"/>
        <v>0</v>
      </c>
      <c r="H88" s="47" t="str">
        <f t="shared" si="53"/>
        <v xml:space="preserve"> </v>
      </c>
      <c r="I88" s="44" t="str">
        <f t="shared" si="54"/>
        <v xml:space="preserve"> </v>
      </c>
      <c r="K88" s="9" t="s">
        <v>99</v>
      </c>
      <c r="L88" s="10"/>
      <c r="M88" s="10"/>
      <c r="N88" s="10"/>
      <c r="O88" s="10"/>
      <c r="P88" s="12"/>
      <c r="Q88" s="78"/>
      <c r="R88" s="47" t="str">
        <f t="shared" si="55"/>
        <v xml:space="preserve"> </v>
      </c>
      <c r="S88" s="44" t="str">
        <f t="shared" si="56"/>
        <v xml:space="preserve"> </v>
      </c>
      <c r="U88" s="9" t="s">
        <v>99</v>
      </c>
      <c r="V88" s="10"/>
      <c r="W88" s="10"/>
      <c r="X88" s="10"/>
      <c r="Y88" s="10"/>
      <c r="Z88" s="12"/>
      <c r="AA88" s="78"/>
      <c r="AB88" s="47" t="str">
        <f t="shared" si="57"/>
        <v xml:space="preserve"> </v>
      </c>
      <c r="AC88" s="44" t="str">
        <f t="shared" si="58"/>
        <v xml:space="preserve"> </v>
      </c>
      <c r="AE88" s="9" t="s">
        <v>99</v>
      </c>
      <c r="AF88" s="10"/>
      <c r="AG88" s="10"/>
      <c r="AH88" s="10"/>
      <c r="AI88" s="10"/>
      <c r="AJ88" s="12"/>
      <c r="AK88" s="78"/>
      <c r="AL88" s="47" t="str">
        <f t="shared" si="59"/>
        <v xml:space="preserve"> </v>
      </c>
      <c r="AM88" s="44" t="str">
        <f t="shared" si="60"/>
        <v xml:space="preserve"> </v>
      </c>
    </row>
    <row r="89" spans="1:39" x14ac:dyDescent="0.35">
      <c r="A89" s="9" t="s">
        <v>100</v>
      </c>
      <c r="B89" s="10"/>
      <c r="C89" s="10"/>
      <c r="D89" s="10"/>
      <c r="E89" s="10"/>
      <c r="F89" s="12"/>
      <c r="G89" s="47">
        <f t="shared" si="52"/>
        <v>0</v>
      </c>
      <c r="H89" s="47" t="str">
        <f t="shared" si="53"/>
        <v xml:space="preserve"> </v>
      </c>
      <c r="I89" s="44" t="str">
        <f t="shared" si="54"/>
        <v xml:space="preserve"> </v>
      </c>
      <c r="K89" s="9" t="s">
        <v>100</v>
      </c>
      <c r="L89" s="10"/>
      <c r="M89" s="10"/>
      <c r="N89" s="10"/>
      <c r="O89" s="10"/>
      <c r="P89" s="12"/>
      <c r="Q89" s="78"/>
      <c r="R89" s="47" t="str">
        <f t="shared" si="55"/>
        <v xml:space="preserve"> </v>
      </c>
      <c r="S89" s="44" t="str">
        <f t="shared" si="56"/>
        <v xml:space="preserve"> </v>
      </c>
      <c r="U89" s="9" t="s">
        <v>100</v>
      </c>
      <c r="V89" s="10"/>
      <c r="W89" s="10"/>
      <c r="X89" s="10"/>
      <c r="Y89" s="10"/>
      <c r="Z89" s="12"/>
      <c r="AA89" s="78"/>
      <c r="AB89" s="47" t="str">
        <f t="shared" si="57"/>
        <v xml:space="preserve"> </v>
      </c>
      <c r="AC89" s="44" t="str">
        <f t="shared" si="58"/>
        <v xml:space="preserve"> </v>
      </c>
      <c r="AE89" s="9" t="s">
        <v>100</v>
      </c>
      <c r="AF89" s="10"/>
      <c r="AG89" s="10"/>
      <c r="AH89" s="10"/>
      <c r="AI89" s="10"/>
      <c r="AJ89" s="12"/>
      <c r="AK89" s="78"/>
      <c r="AL89" s="47" t="str">
        <f t="shared" si="59"/>
        <v xml:space="preserve"> </v>
      </c>
      <c r="AM89" s="44" t="str">
        <f t="shared" si="60"/>
        <v xml:space="preserve"> </v>
      </c>
    </row>
    <row r="90" spans="1:39" x14ac:dyDescent="0.35">
      <c r="A90" s="9" t="s">
        <v>101</v>
      </c>
      <c r="B90" s="10"/>
      <c r="C90" s="10"/>
      <c r="D90" s="10"/>
      <c r="E90" s="10"/>
      <c r="F90" s="12"/>
      <c r="G90" s="47">
        <f t="shared" si="52"/>
        <v>0</v>
      </c>
      <c r="H90" s="47" t="str">
        <f t="shared" si="53"/>
        <v xml:space="preserve"> </v>
      </c>
      <c r="I90" s="44" t="str">
        <f t="shared" si="54"/>
        <v xml:space="preserve"> </v>
      </c>
      <c r="K90" s="9" t="s">
        <v>101</v>
      </c>
      <c r="L90" s="10"/>
      <c r="M90" s="10"/>
      <c r="N90" s="10"/>
      <c r="O90" s="10"/>
      <c r="P90" s="12"/>
      <c r="Q90" s="78"/>
      <c r="R90" s="47" t="str">
        <f t="shared" si="55"/>
        <v xml:space="preserve"> </v>
      </c>
      <c r="S90" s="44" t="str">
        <f t="shared" si="56"/>
        <v xml:space="preserve"> </v>
      </c>
      <c r="U90" s="9" t="s">
        <v>101</v>
      </c>
      <c r="V90" s="10"/>
      <c r="W90" s="10"/>
      <c r="X90" s="10"/>
      <c r="Y90" s="10"/>
      <c r="Z90" s="12"/>
      <c r="AA90" s="78"/>
      <c r="AB90" s="47" t="str">
        <f t="shared" si="57"/>
        <v xml:space="preserve"> </v>
      </c>
      <c r="AC90" s="44" t="str">
        <f t="shared" si="58"/>
        <v xml:space="preserve"> </v>
      </c>
      <c r="AE90" s="9" t="s">
        <v>101</v>
      </c>
      <c r="AF90" s="10"/>
      <c r="AG90" s="10"/>
      <c r="AH90" s="10"/>
      <c r="AI90" s="10"/>
      <c r="AJ90" s="12"/>
      <c r="AK90" s="78"/>
      <c r="AL90" s="47" t="str">
        <f t="shared" si="59"/>
        <v xml:space="preserve"> </v>
      </c>
      <c r="AM90" s="44" t="str">
        <f t="shared" si="60"/>
        <v xml:space="preserve"> </v>
      </c>
    </row>
    <row r="91" spans="1:39" x14ac:dyDescent="0.35">
      <c r="A91" s="9" t="s">
        <v>49</v>
      </c>
      <c r="B91" s="10"/>
      <c r="C91" s="10"/>
      <c r="D91" s="10"/>
      <c r="E91" s="10"/>
      <c r="F91" s="12"/>
      <c r="G91" s="47">
        <f t="shared" si="52"/>
        <v>0</v>
      </c>
      <c r="H91" s="47" t="str">
        <f t="shared" si="53"/>
        <v xml:space="preserve"> </v>
      </c>
      <c r="I91" s="44" t="str">
        <f t="shared" si="54"/>
        <v xml:space="preserve"> </v>
      </c>
      <c r="K91" s="9" t="s">
        <v>49</v>
      </c>
      <c r="L91" s="71"/>
      <c r="M91" s="71"/>
      <c r="N91" s="86"/>
      <c r="O91" s="86"/>
      <c r="P91" s="12"/>
      <c r="Q91" s="78"/>
      <c r="R91" s="47" t="str">
        <f t="shared" si="55"/>
        <v xml:space="preserve"> </v>
      </c>
      <c r="S91" s="44" t="str">
        <f t="shared" si="56"/>
        <v xml:space="preserve"> </v>
      </c>
      <c r="U91" s="9" t="s">
        <v>49</v>
      </c>
      <c r="V91" s="71"/>
      <c r="W91" s="71"/>
      <c r="X91" s="86"/>
      <c r="Y91" s="86"/>
      <c r="Z91" s="12"/>
      <c r="AA91" s="78"/>
      <c r="AB91" s="47" t="str">
        <f t="shared" si="57"/>
        <v xml:space="preserve"> </v>
      </c>
      <c r="AC91" s="44" t="str">
        <f t="shared" si="58"/>
        <v xml:space="preserve"> </v>
      </c>
      <c r="AE91" s="9" t="s">
        <v>49</v>
      </c>
      <c r="AF91" s="71"/>
      <c r="AG91" s="71"/>
      <c r="AH91" s="86"/>
      <c r="AI91" s="86"/>
      <c r="AJ91" s="12"/>
      <c r="AK91" s="78"/>
      <c r="AL91" s="47" t="str">
        <f t="shared" si="59"/>
        <v xml:space="preserve"> </v>
      </c>
      <c r="AM91" s="44" t="str">
        <f t="shared" si="60"/>
        <v xml:space="preserve"> </v>
      </c>
    </row>
    <row r="92" spans="1:39" x14ac:dyDescent="0.35">
      <c r="A92" s="9" t="s">
        <v>49</v>
      </c>
      <c r="B92" s="10"/>
      <c r="C92" s="10"/>
      <c r="D92" s="10"/>
      <c r="E92" s="10"/>
      <c r="F92" s="12"/>
      <c r="G92" s="47">
        <f t="shared" si="52"/>
        <v>0</v>
      </c>
      <c r="H92" s="47" t="str">
        <f t="shared" si="53"/>
        <v xml:space="preserve"> </v>
      </c>
      <c r="I92" s="44" t="str">
        <f t="shared" si="54"/>
        <v xml:space="preserve"> </v>
      </c>
      <c r="K92" s="9" t="s">
        <v>49</v>
      </c>
      <c r="L92" s="71"/>
      <c r="M92" s="71"/>
      <c r="N92" s="86"/>
      <c r="O92" s="86"/>
      <c r="P92" s="12"/>
      <c r="Q92" s="78"/>
      <c r="R92" s="47" t="str">
        <f t="shared" si="55"/>
        <v xml:space="preserve"> </v>
      </c>
      <c r="S92" s="44" t="str">
        <f t="shared" si="56"/>
        <v xml:space="preserve"> </v>
      </c>
      <c r="U92" s="9" t="s">
        <v>49</v>
      </c>
      <c r="V92" s="71"/>
      <c r="W92" s="71"/>
      <c r="X92" s="86"/>
      <c r="Y92" s="86"/>
      <c r="Z92" s="12"/>
      <c r="AA92" s="78"/>
      <c r="AB92" s="47" t="str">
        <f t="shared" si="57"/>
        <v xml:space="preserve"> </v>
      </c>
      <c r="AC92" s="44" t="str">
        <f t="shared" si="58"/>
        <v xml:space="preserve"> </v>
      </c>
      <c r="AE92" s="9" t="s">
        <v>49</v>
      </c>
      <c r="AF92" s="71"/>
      <c r="AG92" s="71"/>
      <c r="AH92" s="86"/>
      <c r="AI92" s="86"/>
      <c r="AJ92" s="12"/>
      <c r="AK92" s="78"/>
      <c r="AL92" s="47" t="str">
        <f t="shared" si="59"/>
        <v xml:space="preserve"> </v>
      </c>
      <c r="AM92" s="44" t="str">
        <f t="shared" si="60"/>
        <v xml:space="preserve"> </v>
      </c>
    </row>
    <row r="93" spans="1:39" x14ac:dyDescent="0.35">
      <c r="A93" s="9" t="s">
        <v>102</v>
      </c>
      <c r="B93" s="10"/>
      <c r="C93" s="10"/>
      <c r="D93" s="10"/>
      <c r="E93" s="10"/>
      <c r="F93" s="12"/>
      <c r="G93" s="47">
        <f t="shared" si="52"/>
        <v>0</v>
      </c>
      <c r="H93" s="47" t="str">
        <f t="shared" si="53"/>
        <v xml:space="preserve"> </v>
      </c>
      <c r="I93" s="44" t="str">
        <f t="shared" si="54"/>
        <v xml:space="preserve"> </v>
      </c>
      <c r="K93" s="9" t="s">
        <v>102</v>
      </c>
      <c r="L93" s="10"/>
      <c r="M93" s="10"/>
      <c r="N93" s="10"/>
      <c r="O93" s="10"/>
      <c r="P93" s="12"/>
      <c r="Q93" s="78"/>
      <c r="R93" s="47" t="str">
        <f t="shared" si="55"/>
        <v xml:space="preserve"> </v>
      </c>
      <c r="S93" s="44" t="str">
        <f t="shared" si="56"/>
        <v xml:space="preserve"> </v>
      </c>
      <c r="U93" s="9" t="s">
        <v>102</v>
      </c>
      <c r="V93" s="10"/>
      <c r="W93" s="10"/>
      <c r="X93" s="10"/>
      <c r="Y93" s="10"/>
      <c r="Z93" s="12"/>
      <c r="AA93" s="78"/>
      <c r="AB93" s="47" t="str">
        <f t="shared" si="57"/>
        <v xml:space="preserve"> </v>
      </c>
      <c r="AC93" s="44" t="str">
        <f t="shared" si="58"/>
        <v xml:space="preserve"> </v>
      </c>
      <c r="AE93" s="9" t="s">
        <v>102</v>
      </c>
      <c r="AF93" s="10"/>
      <c r="AG93" s="10"/>
      <c r="AH93" s="10"/>
      <c r="AI93" s="10"/>
      <c r="AJ93" s="12"/>
      <c r="AK93" s="78"/>
      <c r="AL93" s="47" t="str">
        <f t="shared" si="59"/>
        <v xml:space="preserve"> </v>
      </c>
      <c r="AM93" s="44" t="str">
        <f t="shared" si="60"/>
        <v xml:space="preserve"> </v>
      </c>
    </row>
    <row r="94" spans="1:39" x14ac:dyDescent="0.35">
      <c r="A94" s="19" t="s">
        <v>103</v>
      </c>
      <c r="B94" s="10"/>
      <c r="C94" s="10"/>
      <c r="D94" s="10"/>
      <c r="E94" s="10"/>
      <c r="F94" s="12"/>
      <c r="G94" s="47">
        <f>SUM(G83:G93)</f>
        <v>0</v>
      </c>
      <c r="H94" s="47" t="str">
        <f t="shared" si="53"/>
        <v xml:space="preserve"> </v>
      </c>
      <c r="I94" s="44" t="str">
        <f t="shared" si="54"/>
        <v xml:space="preserve"> </v>
      </c>
      <c r="K94" s="19" t="s">
        <v>103</v>
      </c>
      <c r="L94" s="10"/>
      <c r="M94" s="10"/>
      <c r="N94" s="10"/>
      <c r="O94" s="10"/>
      <c r="P94" s="12"/>
      <c r="Q94" s="47">
        <f>SUM(Q83:Q93)</f>
        <v>0</v>
      </c>
      <c r="R94" s="47" t="str">
        <f t="shared" si="55"/>
        <v xml:space="preserve"> </v>
      </c>
      <c r="S94" s="44" t="str">
        <f t="shared" si="56"/>
        <v xml:space="preserve"> </v>
      </c>
      <c r="U94" s="19" t="s">
        <v>103</v>
      </c>
      <c r="V94" s="10"/>
      <c r="W94" s="10"/>
      <c r="X94" s="10"/>
      <c r="Y94" s="10"/>
      <c r="Z94" s="12"/>
      <c r="AA94" s="47">
        <f>SUM(AA83:AA93)</f>
        <v>0</v>
      </c>
      <c r="AB94" s="47" t="str">
        <f t="shared" si="57"/>
        <v xml:space="preserve"> </v>
      </c>
      <c r="AC94" s="44" t="str">
        <f t="shared" si="58"/>
        <v xml:space="preserve"> </v>
      </c>
      <c r="AE94" s="19" t="s">
        <v>103</v>
      </c>
      <c r="AF94" s="10"/>
      <c r="AG94" s="10"/>
      <c r="AH94" s="10"/>
      <c r="AI94" s="10"/>
      <c r="AJ94" s="12"/>
      <c r="AK94" s="47">
        <f>SUM(AK83:AK93)</f>
        <v>0</v>
      </c>
      <c r="AL94" s="47" t="str">
        <f t="shared" si="59"/>
        <v xml:space="preserve"> </v>
      </c>
      <c r="AM94" s="44" t="str">
        <f t="shared" si="60"/>
        <v xml:space="preserve"> </v>
      </c>
    </row>
    <row r="95" spans="1:39" x14ac:dyDescent="0.35">
      <c r="A95" s="6"/>
      <c r="G95" s="20"/>
      <c r="H95" s="20"/>
      <c r="I95" s="20"/>
      <c r="K95" s="6"/>
      <c r="Q95" s="20"/>
      <c r="R95" s="20"/>
      <c r="S95" s="20"/>
      <c r="U95" s="6"/>
      <c r="AA95" s="20"/>
      <c r="AB95" s="20"/>
      <c r="AC95" s="20"/>
      <c r="AE95" s="6"/>
      <c r="AK95" s="20"/>
      <c r="AL95" s="20"/>
      <c r="AM95" s="20"/>
    </row>
    <row r="96" spans="1:39" x14ac:dyDescent="0.35">
      <c r="A96" s="21" t="s">
        <v>109</v>
      </c>
      <c r="B96" s="4"/>
      <c r="C96" s="4"/>
      <c r="D96" s="4"/>
      <c r="E96" s="4"/>
      <c r="F96" s="4"/>
      <c r="G96" s="47">
        <f>SUM(G94,G80,G72,G37,G52)</f>
        <v>0</v>
      </c>
      <c r="H96" s="47" t="str">
        <f>IFERROR(G96/$C$4," ")</f>
        <v xml:space="preserve"> </v>
      </c>
      <c r="I96" s="44" t="str">
        <f>IFERROR(G96/$C$5," ")</f>
        <v xml:space="preserve"> </v>
      </c>
      <c r="K96" s="21" t="s">
        <v>109</v>
      </c>
      <c r="L96" s="4"/>
      <c r="M96" s="4"/>
      <c r="N96" s="4"/>
      <c r="O96" s="4"/>
      <c r="P96" s="4"/>
      <c r="Q96" s="47">
        <f>SUM(Q94,Q80,Q72,Q52,Q37)</f>
        <v>0</v>
      </c>
      <c r="R96" s="47" t="str">
        <f>IFERROR(Q96/$M$4," ")</f>
        <v xml:space="preserve"> </v>
      </c>
      <c r="S96" s="44" t="str">
        <f>IFERROR(Q96/$M$5," ")</f>
        <v xml:space="preserve"> </v>
      </c>
      <c r="U96" s="21" t="s">
        <v>109</v>
      </c>
      <c r="V96" s="4"/>
      <c r="W96" s="4"/>
      <c r="X96" s="4"/>
      <c r="Y96" s="4"/>
      <c r="Z96" s="4"/>
      <c r="AA96" s="47">
        <f>SUM(AA94,AA80,AA72,AA52,AA37)</f>
        <v>0</v>
      </c>
      <c r="AB96" s="47" t="str">
        <f>IFERROR(AA96/$W$4," ")</f>
        <v xml:space="preserve"> </v>
      </c>
      <c r="AC96" s="44" t="str">
        <f>IFERROR(AA96/$W$5," ")</f>
        <v xml:space="preserve"> </v>
      </c>
      <c r="AE96" s="21" t="s">
        <v>109</v>
      </c>
      <c r="AF96" s="4"/>
      <c r="AG96" s="4"/>
      <c r="AH96" s="4"/>
      <c r="AI96" s="4"/>
      <c r="AJ96" s="4"/>
      <c r="AK96" s="47">
        <f>SUM(AK94,AK80,AK72,AK52,AK37)</f>
        <v>0</v>
      </c>
      <c r="AL96" s="47" t="str">
        <f>IFERROR(AK96/$W$4," ")</f>
        <v xml:space="preserve"> </v>
      </c>
      <c r="AM96" s="44" t="str">
        <f>IFERROR(AK96/$W$5," ")</f>
        <v xml:space="preserve"> </v>
      </c>
    </row>
    <row r="98" spans="1:39" x14ac:dyDescent="0.35">
      <c r="A98" s="13" t="s">
        <v>108</v>
      </c>
      <c r="B98" s="14"/>
      <c r="C98" s="14"/>
      <c r="D98" s="14"/>
      <c r="E98" s="14"/>
      <c r="F98" s="15"/>
      <c r="K98" s="13" t="s">
        <v>108</v>
      </c>
      <c r="L98" s="14"/>
      <c r="M98" s="14"/>
      <c r="N98" s="14"/>
      <c r="O98" s="14"/>
      <c r="P98" s="15"/>
      <c r="U98" s="13" t="s">
        <v>108</v>
      </c>
      <c r="V98" s="14"/>
      <c r="W98" s="14"/>
      <c r="X98" s="14"/>
      <c r="Y98" s="14"/>
      <c r="Z98" s="15"/>
      <c r="AE98" s="13" t="s">
        <v>108</v>
      </c>
      <c r="AF98" s="14"/>
      <c r="AG98" s="14"/>
      <c r="AH98" s="14"/>
      <c r="AI98" s="14"/>
      <c r="AJ98" s="15"/>
    </row>
    <row r="99" spans="1:39" x14ac:dyDescent="0.35">
      <c r="A99" s="9" t="s">
        <v>110</v>
      </c>
      <c r="B99" s="10"/>
      <c r="C99" s="10"/>
      <c r="D99" s="10"/>
      <c r="E99" s="10"/>
      <c r="F99" s="12"/>
      <c r="G99" s="44">
        <f>SUM(Q99,AA99,AK99)</f>
        <v>0</v>
      </c>
      <c r="H99" s="44" t="str">
        <f>IFERROR(G99/$C$4," ")</f>
        <v xml:space="preserve"> </v>
      </c>
      <c r="I99" s="44" t="str">
        <f>IFERROR(G99/$C$5," ")</f>
        <v xml:space="preserve"> </v>
      </c>
      <c r="K99" s="9" t="s">
        <v>110</v>
      </c>
      <c r="L99" s="10"/>
      <c r="M99" s="10"/>
      <c r="N99" s="10"/>
      <c r="O99" s="10"/>
      <c r="P99" s="12"/>
      <c r="Q99" s="67"/>
      <c r="R99" s="44" t="str">
        <f>IFERROR(Q99/$M$4," ")</f>
        <v xml:space="preserve"> </v>
      </c>
      <c r="S99" s="44" t="str">
        <f>IFERROR(Q99/$M$5," ")</f>
        <v xml:space="preserve"> </v>
      </c>
      <c r="U99" s="9" t="s">
        <v>110</v>
      </c>
      <c r="V99" s="10"/>
      <c r="W99" s="10"/>
      <c r="X99" s="10"/>
      <c r="Y99" s="10"/>
      <c r="Z99" s="12"/>
      <c r="AA99" s="67"/>
      <c r="AB99" s="44" t="str">
        <f>IFERROR(AA99/$W$4," ")</f>
        <v xml:space="preserve"> </v>
      </c>
      <c r="AC99" s="44" t="str">
        <f>IFERROR(AA99/$W$5," ")</f>
        <v xml:space="preserve"> </v>
      </c>
      <c r="AE99" s="9" t="s">
        <v>110</v>
      </c>
      <c r="AF99" s="10"/>
      <c r="AG99" s="10"/>
      <c r="AH99" s="10"/>
      <c r="AI99" s="10"/>
      <c r="AJ99" s="12"/>
      <c r="AK99" s="67"/>
      <c r="AL99" s="44" t="str">
        <f>IFERROR(AK99/$W$4," ")</f>
        <v xml:space="preserve"> </v>
      </c>
      <c r="AM99" s="44" t="str">
        <f>IFERROR(AK99/$W$5," ")</f>
        <v xml:space="preserve"> </v>
      </c>
    </row>
    <row r="100" spans="1:39" x14ac:dyDescent="0.35">
      <c r="A100" s="9" t="s">
        <v>111</v>
      </c>
      <c r="B100" s="10"/>
      <c r="C100" s="10"/>
      <c r="D100" s="10"/>
      <c r="E100" s="10"/>
      <c r="F100" s="12"/>
      <c r="G100" s="44">
        <f>SUM(Q100,AA100,AK100)</f>
        <v>0</v>
      </c>
      <c r="H100" s="44" t="str">
        <f t="shared" ref="H100:H103" si="61">IFERROR(G100/$C$4," ")</f>
        <v xml:space="preserve"> </v>
      </c>
      <c r="I100" s="44" t="str">
        <f t="shared" ref="I100:I103" si="62">IFERROR(G100/$C$5," ")</f>
        <v xml:space="preserve"> </v>
      </c>
      <c r="K100" s="9" t="s">
        <v>111</v>
      </c>
      <c r="L100" s="10"/>
      <c r="M100" s="10"/>
      <c r="N100" s="10"/>
      <c r="O100" s="10"/>
      <c r="P100" s="12"/>
      <c r="Q100" s="67"/>
      <c r="R100" s="44" t="str">
        <f t="shared" ref="R100:R103" si="63">IFERROR(Q100/$M$4," ")</f>
        <v xml:space="preserve"> </v>
      </c>
      <c r="S100" s="44" t="str">
        <f t="shared" ref="S100:S103" si="64">IFERROR(Q100/$M$5," ")</f>
        <v xml:space="preserve"> </v>
      </c>
      <c r="U100" s="9" t="s">
        <v>111</v>
      </c>
      <c r="V100" s="10"/>
      <c r="W100" s="10"/>
      <c r="X100" s="10"/>
      <c r="Y100" s="10"/>
      <c r="Z100" s="12"/>
      <c r="AA100" s="67"/>
      <c r="AB100" s="44" t="str">
        <f t="shared" ref="AB100:AB103" si="65">IFERROR(AA100/$W$4," ")</f>
        <v xml:space="preserve"> </v>
      </c>
      <c r="AC100" s="44" t="str">
        <f t="shared" ref="AC100:AC103" si="66">IFERROR(AA100/$W$5," ")</f>
        <v xml:space="preserve"> </v>
      </c>
      <c r="AE100" s="9" t="s">
        <v>111</v>
      </c>
      <c r="AF100" s="10"/>
      <c r="AG100" s="10"/>
      <c r="AH100" s="10"/>
      <c r="AI100" s="10"/>
      <c r="AJ100" s="12"/>
      <c r="AK100" s="67"/>
      <c r="AL100" s="44" t="str">
        <f t="shared" ref="AL100:AL103" si="67">IFERROR(AK100/$W$4," ")</f>
        <v xml:space="preserve"> </v>
      </c>
      <c r="AM100" s="44" t="str">
        <f t="shared" ref="AM100:AM103" si="68">IFERROR(AK100/$W$5," ")</f>
        <v xml:space="preserve"> </v>
      </c>
    </row>
    <row r="101" spans="1:39" x14ac:dyDescent="0.35">
      <c r="A101" s="9" t="s">
        <v>49</v>
      </c>
      <c r="B101" s="10"/>
      <c r="C101" s="10"/>
      <c r="D101" s="10"/>
      <c r="E101" s="10"/>
      <c r="F101" s="12"/>
      <c r="G101" s="44">
        <f>SUM(Q101,AA101,AK101)</f>
        <v>0</v>
      </c>
      <c r="H101" s="44" t="str">
        <f t="shared" si="61"/>
        <v xml:space="preserve"> </v>
      </c>
      <c r="I101" s="44" t="str">
        <f t="shared" si="62"/>
        <v xml:space="preserve"> </v>
      </c>
      <c r="K101" s="9" t="s">
        <v>49</v>
      </c>
      <c r="L101" s="71"/>
      <c r="M101" s="71"/>
      <c r="N101" s="86"/>
      <c r="O101" s="86"/>
      <c r="P101" s="12"/>
      <c r="Q101" s="67"/>
      <c r="R101" s="44" t="str">
        <f t="shared" si="63"/>
        <v xml:space="preserve"> </v>
      </c>
      <c r="S101" s="44" t="str">
        <f t="shared" si="64"/>
        <v xml:space="preserve"> </v>
      </c>
      <c r="U101" s="9" t="s">
        <v>49</v>
      </c>
      <c r="V101" s="71"/>
      <c r="W101" s="71"/>
      <c r="X101" s="86"/>
      <c r="Y101" s="86"/>
      <c r="Z101" s="12"/>
      <c r="AA101" s="67"/>
      <c r="AB101" s="44" t="str">
        <f t="shared" si="65"/>
        <v xml:space="preserve"> </v>
      </c>
      <c r="AC101" s="44" t="str">
        <f t="shared" si="66"/>
        <v xml:space="preserve"> </v>
      </c>
      <c r="AE101" s="9" t="s">
        <v>49</v>
      </c>
      <c r="AF101" s="71"/>
      <c r="AG101" s="71"/>
      <c r="AH101" s="86"/>
      <c r="AI101" s="86"/>
      <c r="AJ101" s="12"/>
      <c r="AK101" s="67"/>
      <c r="AL101" s="44" t="str">
        <f t="shared" si="67"/>
        <v xml:space="preserve"> </v>
      </c>
      <c r="AM101" s="44" t="str">
        <f t="shared" si="68"/>
        <v xml:space="preserve"> </v>
      </c>
    </row>
    <row r="102" spans="1:39" x14ac:dyDescent="0.35">
      <c r="A102" s="9" t="s">
        <v>49</v>
      </c>
      <c r="B102" s="10"/>
      <c r="C102" s="10"/>
      <c r="D102" s="10"/>
      <c r="E102" s="10"/>
      <c r="F102" s="12"/>
      <c r="G102" s="44">
        <f>SUM(Q102,AA102,AK102)</f>
        <v>0</v>
      </c>
      <c r="H102" s="44" t="str">
        <f t="shared" si="61"/>
        <v xml:space="preserve"> </v>
      </c>
      <c r="I102" s="44" t="str">
        <f t="shared" si="62"/>
        <v xml:space="preserve"> </v>
      </c>
      <c r="K102" s="9" t="s">
        <v>49</v>
      </c>
      <c r="L102" s="71"/>
      <c r="M102" s="71"/>
      <c r="N102" s="86"/>
      <c r="O102" s="86"/>
      <c r="P102" s="12"/>
      <c r="Q102" s="67"/>
      <c r="R102" s="44" t="str">
        <f t="shared" si="63"/>
        <v xml:space="preserve"> </v>
      </c>
      <c r="S102" s="44" t="str">
        <f t="shared" si="64"/>
        <v xml:space="preserve"> </v>
      </c>
      <c r="U102" s="9" t="s">
        <v>49</v>
      </c>
      <c r="V102" s="71"/>
      <c r="W102" s="71"/>
      <c r="X102" s="86"/>
      <c r="Y102" s="86"/>
      <c r="Z102" s="12"/>
      <c r="AA102" s="67"/>
      <c r="AB102" s="44" t="str">
        <f t="shared" si="65"/>
        <v xml:space="preserve"> </v>
      </c>
      <c r="AC102" s="44" t="str">
        <f t="shared" si="66"/>
        <v xml:space="preserve"> </v>
      </c>
      <c r="AE102" s="9" t="s">
        <v>49</v>
      </c>
      <c r="AF102" s="71"/>
      <c r="AG102" s="71"/>
      <c r="AH102" s="86"/>
      <c r="AI102" s="86"/>
      <c r="AJ102" s="12"/>
      <c r="AK102" s="67"/>
      <c r="AL102" s="44" t="str">
        <f t="shared" si="67"/>
        <v xml:space="preserve"> </v>
      </c>
      <c r="AM102" s="44" t="str">
        <f t="shared" si="68"/>
        <v xml:space="preserve"> </v>
      </c>
    </row>
    <row r="103" spans="1:39" x14ac:dyDescent="0.35">
      <c r="A103" s="19" t="s">
        <v>112</v>
      </c>
      <c r="B103" s="10"/>
      <c r="C103" s="10"/>
      <c r="D103" s="10"/>
      <c r="E103" s="10"/>
      <c r="F103" s="12"/>
      <c r="G103" s="44">
        <f>SUM(G99:G102)</f>
        <v>0</v>
      </c>
      <c r="H103" s="44" t="str">
        <f t="shared" si="61"/>
        <v xml:space="preserve"> </v>
      </c>
      <c r="I103" s="44" t="str">
        <f t="shared" si="62"/>
        <v xml:space="preserve"> </v>
      </c>
      <c r="K103" s="19" t="s">
        <v>112</v>
      </c>
      <c r="L103" s="10"/>
      <c r="M103" s="10"/>
      <c r="N103" s="10"/>
      <c r="O103" s="10"/>
      <c r="P103" s="12"/>
      <c r="Q103" s="48">
        <f>SUM(Q99:Q102)</f>
        <v>0</v>
      </c>
      <c r="R103" s="47" t="str">
        <f t="shared" si="63"/>
        <v xml:space="preserve"> </v>
      </c>
      <c r="S103" s="44" t="str">
        <f t="shared" si="64"/>
        <v xml:space="preserve"> </v>
      </c>
      <c r="U103" s="19" t="s">
        <v>112</v>
      </c>
      <c r="V103" s="10"/>
      <c r="W103" s="10"/>
      <c r="X103" s="10"/>
      <c r="Y103" s="10"/>
      <c r="Z103" s="12"/>
      <c r="AA103" s="48">
        <f>SUM(AA99:AA102)</f>
        <v>0</v>
      </c>
      <c r="AB103" s="44" t="str">
        <f t="shared" si="65"/>
        <v xml:space="preserve"> </v>
      </c>
      <c r="AC103" s="44" t="str">
        <f t="shared" si="66"/>
        <v xml:space="preserve"> </v>
      </c>
      <c r="AE103" s="19" t="s">
        <v>112</v>
      </c>
      <c r="AF103" s="10"/>
      <c r="AG103" s="10"/>
      <c r="AH103" s="10"/>
      <c r="AI103" s="10"/>
      <c r="AJ103" s="12"/>
      <c r="AK103" s="48">
        <f>SUM(AK99:AK102)</f>
        <v>0</v>
      </c>
      <c r="AL103" s="44" t="str">
        <f t="shared" si="67"/>
        <v xml:space="preserve"> </v>
      </c>
      <c r="AM103" s="44" t="str">
        <f t="shared" si="68"/>
        <v xml:space="preserve"> </v>
      </c>
    </row>
    <row r="105" spans="1:39" x14ac:dyDescent="0.35">
      <c r="A105" s="21" t="s">
        <v>113</v>
      </c>
      <c r="B105" s="4"/>
      <c r="C105" s="4"/>
      <c r="D105" s="4"/>
      <c r="E105" s="4"/>
      <c r="F105" s="4"/>
      <c r="G105" s="47">
        <f>SUM(G96,G103)</f>
        <v>0</v>
      </c>
      <c r="H105" s="47" t="str">
        <f>IFERROR(G105/$C$4," ")</f>
        <v xml:space="preserve"> </v>
      </c>
      <c r="I105" s="44" t="str">
        <f>IFERROR(G105/$C$5," ")</f>
        <v xml:space="preserve"> </v>
      </c>
      <c r="K105" s="21" t="s">
        <v>113</v>
      </c>
      <c r="L105" s="4"/>
      <c r="M105" s="4"/>
      <c r="N105" s="4"/>
      <c r="O105" s="4"/>
      <c r="P105" s="4"/>
      <c r="Q105" s="47">
        <f>SUM(Q103,Q96)</f>
        <v>0</v>
      </c>
      <c r="R105" s="47" t="str">
        <f>IFERROR(Q105/$M$4," ")</f>
        <v xml:space="preserve"> </v>
      </c>
      <c r="S105" s="44" t="str">
        <f>IFERROR(Q105/$M$5," ")</f>
        <v xml:space="preserve"> </v>
      </c>
      <c r="U105" s="21" t="s">
        <v>113</v>
      </c>
      <c r="V105" s="4"/>
      <c r="W105" s="4"/>
      <c r="X105" s="4"/>
      <c r="Y105" s="4"/>
      <c r="Z105" s="4"/>
      <c r="AA105" s="47">
        <f>SUM(AA103,AA96)</f>
        <v>0</v>
      </c>
      <c r="AB105" s="47" t="str">
        <f>IFERROR(AA105/$W$4," ")</f>
        <v xml:space="preserve"> </v>
      </c>
      <c r="AC105" s="44" t="str">
        <f>IFERROR(AA105/$W$5," ")</f>
        <v xml:space="preserve"> </v>
      </c>
      <c r="AE105" s="21" t="s">
        <v>113</v>
      </c>
      <c r="AF105" s="4"/>
      <c r="AG105" s="4"/>
      <c r="AH105" s="4"/>
      <c r="AI105" s="4"/>
      <c r="AJ105" s="4"/>
      <c r="AK105" s="47">
        <f>SUM(AK103,AK96)</f>
        <v>0</v>
      </c>
      <c r="AL105" s="47" t="str">
        <f>IFERROR(AK105/$W$4," ")</f>
        <v xml:space="preserve"> </v>
      </c>
      <c r="AM105" s="44" t="str">
        <f>IFERROR(AK105/$W$5," ")</f>
        <v xml:space="preserve"> </v>
      </c>
    </row>
    <row r="106" spans="1:39" x14ac:dyDescent="0.35">
      <c r="U106" s="25"/>
      <c r="V106" s="25"/>
    </row>
    <row r="107" spans="1:39" x14ac:dyDescent="0.35">
      <c r="K107" s="21" t="s">
        <v>59</v>
      </c>
      <c r="L107" s="5"/>
      <c r="M107" s="5"/>
      <c r="N107" s="5"/>
      <c r="O107" s="5"/>
      <c r="P107" s="5"/>
      <c r="Q107" s="47">
        <f>Q21</f>
        <v>0</v>
      </c>
      <c r="R107" s="47" t="str">
        <f>R21</f>
        <v xml:space="preserve"> </v>
      </c>
      <c r="S107" s="44" t="str">
        <f>S21</f>
        <v xml:space="preserve"> </v>
      </c>
      <c r="U107" s="21" t="s">
        <v>59</v>
      </c>
      <c r="V107" s="5"/>
      <c r="W107" s="5"/>
      <c r="X107" s="5"/>
      <c r="Y107" s="5"/>
      <c r="Z107" s="5"/>
      <c r="AA107" s="47">
        <f>AA21</f>
        <v>0</v>
      </c>
      <c r="AB107" s="47" t="str">
        <f>AB21</f>
        <v xml:space="preserve"> </v>
      </c>
      <c r="AC107" s="44" t="str">
        <f>AC21</f>
        <v xml:space="preserve"> </v>
      </c>
      <c r="AE107" s="21" t="s">
        <v>59</v>
      </c>
      <c r="AF107" s="5"/>
      <c r="AG107" s="5"/>
      <c r="AH107" s="5"/>
      <c r="AI107" s="5"/>
      <c r="AJ107" s="5"/>
      <c r="AK107" s="47">
        <f>AK21</f>
        <v>0</v>
      </c>
      <c r="AL107" s="47" t="str">
        <f>AL21</f>
        <v xml:space="preserve"> </v>
      </c>
      <c r="AM107" s="44" t="str">
        <f>AM21</f>
        <v xml:space="preserve"> </v>
      </c>
    </row>
  </sheetData>
  <sheetProtection algorithmName="SHA-512" hashValue="BcoLGpVopNx2XkDyuHLXhjeWPIb43FpovQ0cpwoNEA2vpJn+deOkhQs4p3zl6ga46vFiSFUutMynf7rha8KFjg==" saltValue="UaVoSeJdCAVOF9ixWfp5o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4CB8-7540-48E6-BA67-B278C37027BA}">
  <sheetPr>
    <tabColor theme="7" tint="0.39997558519241921"/>
  </sheetPr>
  <dimension ref="A1:L134"/>
  <sheetViews>
    <sheetView tabSelected="1" zoomScale="60" zoomScaleNormal="60" workbookViewId="0">
      <selection activeCell="D7" sqref="D7:E7"/>
    </sheetView>
  </sheetViews>
  <sheetFormatPr defaultRowHeight="14.5" x14ac:dyDescent="0.35"/>
  <cols>
    <col min="1" max="1" width="3" customWidth="1"/>
    <col min="2" max="2" width="34.54296875" customWidth="1"/>
    <col min="3" max="3" width="44.90625" customWidth="1"/>
    <col min="4" max="4" width="23.453125" customWidth="1"/>
    <col min="5" max="5" width="26.453125" customWidth="1"/>
    <col min="6" max="6" width="23.81640625" customWidth="1"/>
  </cols>
  <sheetData>
    <row r="1" spans="1:6" x14ac:dyDescent="0.35">
      <c r="A1" s="19" t="s">
        <v>246</v>
      </c>
      <c r="B1" s="12"/>
      <c r="C1" s="51">
        <f>'1. Agency Overview'!B1</f>
        <v>0</v>
      </c>
      <c r="D1" s="49"/>
      <c r="E1" s="50"/>
    </row>
    <row r="2" spans="1:6" x14ac:dyDescent="0.35">
      <c r="A2" s="19" t="s">
        <v>284</v>
      </c>
      <c r="B2" s="10"/>
      <c r="C2" s="210">
        <f>'2. Dev Budget'!L1</f>
        <v>0</v>
      </c>
      <c r="D2" s="49"/>
      <c r="E2" s="50"/>
    </row>
    <row r="3" spans="1:6" x14ac:dyDescent="0.35">
      <c r="A3" s="19" t="s">
        <v>285</v>
      </c>
      <c r="B3" s="10"/>
      <c r="C3" s="210">
        <f>'2. Dev Budget'!V1</f>
        <v>0</v>
      </c>
      <c r="D3" s="49"/>
      <c r="E3" s="50"/>
    </row>
    <row r="4" spans="1:6" x14ac:dyDescent="0.35">
      <c r="A4" s="19" t="s">
        <v>286</v>
      </c>
      <c r="B4" s="10"/>
      <c r="C4" s="210">
        <f>'2. Dev Budget'!AF1</f>
        <v>0</v>
      </c>
      <c r="D4" s="49"/>
      <c r="E4" s="50"/>
    </row>
    <row r="6" spans="1:6" ht="18.5" x14ac:dyDescent="0.45">
      <c r="B6" s="23" t="s">
        <v>43</v>
      </c>
      <c r="C6" s="23" t="s">
        <v>44</v>
      </c>
      <c r="D6" s="212" t="s">
        <v>45</v>
      </c>
      <c r="E6" s="213"/>
    </row>
    <row r="7" spans="1:6" ht="18.5" x14ac:dyDescent="0.45">
      <c r="A7" s="23">
        <v>1</v>
      </c>
      <c r="B7" s="89">
        <f>'2. Dev Budget'!L2</f>
        <v>0</v>
      </c>
      <c r="C7" s="90" t="str">
        <f>_xlfn.CONCAT('2. Dev Budget'!L3," ",'2. Dev Budget'!Q4,"bd /"," ",'2. Dev Budget'!Q5,"ba")</f>
        <v xml:space="preserve"> bd / ba</v>
      </c>
      <c r="D7" s="214"/>
      <c r="E7" s="215"/>
    </row>
    <row r="8" spans="1:6" ht="18.5" x14ac:dyDescent="0.45">
      <c r="A8" s="23">
        <v>2</v>
      </c>
      <c r="B8" s="89">
        <f>'2. Dev Budget'!V2</f>
        <v>0</v>
      </c>
      <c r="C8" s="90" t="str">
        <f>_xlfn.CONCAT('2. Dev Budget'!V3," ", '2. Dev Budget'!AA4,"bd /"," ", '2. Dev Budget'!AA5,"ba")</f>
        <v xml:space="preserve"> bd / ba</v>
      </c>
      <c r="D8" s="214"/>
      <c r="E8" s="215"/>
    </row>
    <row r="9" spans="1:6" ht="18.5" x14ac:dyDescent="0.45">
      <c r="A9" s="23">
        <v>3</v>
      </c>
      <c r="B9" s="89">
        <f>'2. Dev Budget'!AF2</f>
        <v>0</v>
      </c>
      <c r="C9" s="90" t="str">
        <f>_xlfn.CONCAT('2. Dev Budget'!AF3," ", '2. Dev Budget'!AK4,"bd /"," ",'2. Dev Budget'!AK5, "ba")</f>
        <v xml:space="preserve"> bd / ba</v>
      </c>
      <c r="D9" s="214"/>
      <c r="E9" s="215"/>
    </row>
    <row r="11" spans="1:6" x14ac:dyDescent="0.35">
      <c r="A11" s="5"/>
      <c r="B11" s="21" t="s">
        <v>114</v>
      </c>
    </row>
    <row r="13" spans="1:6" x14ac:dyDescent="0.35">
      <c r="A13" s="5"/>
      <c r="B13" s="267" t="s">
        <v>292</v>
      </c>
      <c r="C13" s="4"/>
      <c r="D13" s="4" t="s">
        <v>116</v>
      </c>
      <c r="E13" s="4" t="s">
        <v>115</v>
      </c>
      <c r="F13" s="4" t="s">
        <v>270</v>
      </c>
    </row>
    <row r="14" spans="1:6" x14ac:dyDescent="0.35">
      <c r="B14" s="267"/>
      <c r="C14" s="260" t="s">
        <v>117</v>
      </c>
      <c r="D14" s="219">
        <f>'2. Dev Budget'!L3</f>
        <v>0</v>
      </c>
      <c r="E14" s="217">
        <f>'2. Dev Budget'!V3</f>
        <v>0</v>
      </c>
      <c r="F14" s="217">
        <f>'2. Dev Budget'!AF3</f>
        <v>0</v>
      </c>
    </row>
    <row r="15" spans="1:6" x14ac:dyDescent="0.35">
      <c r="B15" s="267"/>
      <c r="C15" s="276"/>
      <c r="D15" s="271"/>
      <c r="E15" s="218"/>
      <c r="F15" s="218"/>
    </row>
    <row r="16" spans="1:6" x14ac:dyDescent="0.35">
      <c r="B16" s="269">
        <f>'2. Dev Budget'!C4</f>
        <v>0</v>
      </c>
      <c r="C16" s="273" t="s">
        <v>118</v>
      </c>
      <c r="D16" s="50">
        <f>'2. Dev Budget'!M4</f>
        <v>0</v>
      </c>
      <c r="E16" s="62">
        <f>'2. Dev Budget'!W4</f>
        <v>0</v>
      </c>
      <c r="F16" s="62">
        <f>'2. Dev Budget'!AG4</f>
        <v>0</v>
      </c>
    </row>
    <row r="17" spans="1:8" x14ac:dyDescent="0.35">
      <c r="B17" s="270">
        <f>'2. Dev Budget'!G105</f>
        <v>0</v>
      </c>
      <c r="C17" s="273" t="s">
        <v>278</v>
      </c>
      <c r="D17" s="264">
        <f>'2. Dev Budget'!Q105</f>
        <v>0</v>
      </c>
      <c r="E17" s="263">
        <f>'2. Dev Budget'!AA105</f>
        <v>0</v>
      </c>
      <c r="F17" s="263">
        <f>'2. Dev Budget'!AK105</f>
        <v>0</v>
      </c>
    </row>
    <row r="18" spans="1:8" x14ac:dyDescent="0.35">
      <c r="B18" s="270">
        <f>'2. Dev Budget'!G21</f>
        <v>0</v>
      </c>
      <c r="C18" s="273" t="s">
        <v>3</v>
      </c>
      <c r="D18" s="265">
        <f>'2. Dev Budget'!Q21</f>
        <v>0</v>
      </c>
      <c r="E18" s="61">
        <f>'2. Dev Budget'!AA21</f>
        <v>0</v>
      </c>
      <c r="F18" s="61">
        <f>'2. Dev Budget'!AK21</f>
        <v>0</v>
      </c>
    </row>
    <row r="19" spans="1:8" x14ac:dyDescent="0.35">
      <c r="B19" s="277"/>
      <c r="C19" s="278"/>
      <c r="D19" s="268" t="s">
        <v>296</v>
      </c>
      <c r="E19" s="268"/>
      <c r="F19" s="268"/>
    </row>
    <row r="20" spans="1:8" x14ac:dyDescent="0.35">
      <c r="B20" s="270" t="str">
        <f>'2. Dev Budget'!H105</f>
        <v xml:space="preserve"> </v>
      </c>
      <c r="C20" s="273" t="s">
        <v>294</v>
      </c>
      <c r="D20" s="265" t="str">
        <f>'2. Dev Budget'!R105</f>
        <v xml:space="preserve"> </v>
      </c>
      <c r="E20" s="61" t="str">
        <f>'2. Dev Budget'!AB105</f>
        <v xml:space="preserve"> </v>
      </c>
      <c r="F20" s="61" t="str">
        <f>'2. Dev Budget'!AL105</f>
        <v xml:space="preserve"> </v>
      </c>
    </row>
    <row r="21" spans="1:8" x14ac:dyDescent="0.35">
      <c r="B21" s="270" t="str">
        <f>'2. Dev Budget'!H21</f>
        <v xml:space="preserve"> </v>
      </c>
      <c r="C21" s="274" t="s">
        <v>295</v>
      </c>
      <c r="D21" s="272" t="str">
        <f>'2. Dev Budget'!R21</f>
        <v xml:space="preserve"> </v>
      </c>
      <c r="E21" s="61" t="str">
        <f>'2. Dev Budget'!AB21</f>
        <v xml:space="preserve"> </v>
      </c>
      <c r="F21" s="61" t="str">
        <f>'2. Dev Budget'!AL21</f>
        <v xml:space="preserve"> </v>
      </c>
    </row>
    <row r="22" spans="1:8" x14ac:dyDescent="0.35">
      <c r="B22" s="277"/>
      <c r="C22" s="278"/>
    </row>
    <row r="23" spans="1:8" x14ac:dyDescent="0.35">
      <c r="B23" s="270" t="str">
        <f>'2. Dev Budget'!H13</f>
        <v xml:space="preserve"> </v>
      </c>
      <c r="C23" s="274" t="s">
        <v>288</v>
      </c>
      <c r="D23" s="266" t="str">
        <f>'2. Dev Budget'!R13</f>
        <v xml:space="preserve"> </v>
      </c>
      <c r="E23" s="64" t="str">
        <f>'2. Dev Budget'!AB13</f>
        <v xml:space="preserve"> </v>
      </c>
      <c r="F23" s="64" t="str">
        <f>'2. Dev Budget'!AL13</f>
        <v xml:space="preserve"> </v>
      </c>
    </row>
    <row r="24" spans="1:8" x14ac:dyDescent="0.35">
      <c r="B24" s="270" t="str">
        <f>'2. Dev Budget'!H19</f>
        <v xml:space="preserve"> </v>
      </c>
      <c r="C24" s="274" t="s">
        <v>291</v>
      </c>
      <c r="D24" s="266" t="str">
        <f>'2. Dev Budget'!R19</f>
        <v xml:space="preserve"> </v>
      </c>
      <c r="E24" s="64" t="str">
        <f>'2. Dev Budget'!AB19</f>
        <v xml:space="preserve"> </v>
      </c>
      <c r="F24" s="64" t="str">
        <f>'2. Dev Budget'!AL19</f>
        <v xml:space="preserve"> </v>
      </c>
    </row>
    <row r="25" spans="1:8" x14ac:dyDescent="0.35">
      <c r="B25" s="270" t="str">
        <f>'2. Dev Budget'!H16</f>
        <v xml:space="preserve"> </v>
      </c>
      <c r="C25" s="275" t="s">
        <v>293</v>
      </c>
      <c r="D25" s="266" t="str">
        <f>'2. Dev Budget'!R16</f>
        <v xml:space="preserve"> </v>
      </c>
      <c r="E25" s="64" t="str">
        <f>'2. Dev Budget'!AB16</f>
        <v xml:space="preserve"> </v>
      </c>
      <c r="F25" s="64" t="str">
        <f>'2. Dev Budget'!AL16</f>
        <v xml:space="preserve"> </v>
      </c>
    </row>
    <row r="26" spans="1:8" x14ac:dyDescent="0.35">
      <c r="B26" s="270" t="str">
        <f>'2. Dev Budget'!H17</f>
        <v xml:space="preserve"> </v>
      </c>
      <c r="C26" s="39" t="s">
        <v>290</v>
      </c>
      <c r="D26" s="266" t="str">
        <f>'2. Dev Budget'!R17</f>
        <v xml:space="preserve"> </v>
      </c>
      <c r="E26" s="64" t="str">
        <f>'2. Dev Budget'!AB17</f>
        <v xml:space="preserve"> </v>
      </c>
      <c r="F26" s="64" t="str">
        <f>'2. Dev Budget'!AL17</f>
        <v xml:space="preserve"> </v>
      </c>
    </row>
    <row r="27" spans="1:8" x14ac:dyDescent="0.35">
      <c r="B27" s="270" t="str">
        <f>'2. Dev Budget'!H18</f>
        <v xml:space="preserve"> </v>
      </c>
      <c r="C27" s="39" t="s">
        <v>290</v>
      </c>
      <c r="D27" s="266" t="str">
        <f>'2. Dev Budget'!R18</f>
        <v xml:space="preserve"> </v>
      </c>
      <c r="E27" s="64" t="str">
        <f>'2. Dev Budget'!AB18</f>
        <v xml:space="preserve"> </v>
      </c>
      <c r="F27" s="64" t="str">
        <f>'2. Dev Budget'!AL18</f>
        <v xml:space="preserve"> </v>
      </c>
    </row>
    <row r="28" spans="1:8" ht="15" thickBot="1" x14ac:dyDescent="0.4">
      <c r="A28" s="28"/>
      <c r="B28" s="28"/>
      <c r="C28" s="28"/>
      <c r="D28" s="28"/>
      <c r="E28" s="28"/>
      <c r="F28" s="28"/>
      <c r="G28" s="28"/>
      <c r="H28" s="28"/>
    </row>
    <row r="29" spans="1:8" ht="65" customHeight="1" thickTop="1" thickBot="1" x14ac:dyDescent="0.4">
      <c r="A29" s="280"/>
      <c r="B29" s="281" t="s">
        <v>297</v>
      </c>
      <c r="C29" s="281"/>
      <c r="D29" s="281"/>
      <c r="E29" s="281"/>
      <c r="F29" s="281"/>
      <c r="G29" s="282"/>
      <c r="H29" s="282"/>
    </row>
    <row r="30" spans="1:8" ht="49.5" customHeight="1" thickTop="1" x14ac:dyDescent="0.35">
      <c r="B30" s="261"/>
      <c r="C30" s="262"/>
      <c r="D30" s="279" t="str">
        <f>_xlfn.CONCAT("Is this affordable to a ",D39," household at: ")</f>
        <v xml:space="preserve">Is this affordable to a  household at: </v>
      </c>
      <c r="E30" s="279" t="str">
        <f>_xlfn.CONCAT("Is this affordable to a ",D68," household at: ")</f>
        <v xml:space="preserve">Is this affordable to a  household at: </v>
      </c>
      <c r="F30" s="279" t="str">
        <f>_xlfn.CONCAT("Is this affordable to a ",D97," household at: ")</f>
        <v xml:space="preserve">Is this affordable to a  household at: </v>
      </c>
    </row>
    <row r="31" spans="1:8" x14ac:dyDescent="0.35">
      <c r="B31" s="27"/>
      <c r="C31" s="40" t="s">
        <v>119</v>
      </c>
      <c r="D31" s="39" t="str">
        <f>IF(ISBLANK(D7)=FALSE, IF(D59&gt;D64,"yes","no"),"")</f>
        <v/>
      </c>
      <c r="E31" s="39" t="str">
        <f>IF(ISBLANK(D8)=FALSE, IF(D88&gt;D93,"yes","no"),"")</f>
        <v/>
      </c>
      <c r="F31" s="39" t="str">
        <f>IF(ISBLANK(D9)=FALSE, IF(D117&gt;D122,"yes","no"),"")</f>
        <v/>
      </c>
      <c r="G31" t="s">
        <v>267</v>
      </c>
    </row>
    <row r="32" spans="1:8" x14ac:dyDescent="0.35">
      <c r="B32" s="27"/>
      <c r="C32" s="40" t="s">
        <v>144</v>
      </c>
      <c r="D32" s="39" t="str">
        <f>IF(ISBLANK(D7)=FALSE, IF(E59&gt;E64,"yes","no"),"")</f>
        <v/>
      </c>
      <c r="E32" s="39" t="str">
        <f>IF(ISBLANK(D8)=FALSE, IF(E88&gt;E93,"yes","no"),"")</f>
        <v/>
      </c>
      <c r="F32" s="39" t="str">
        <f>IF(ISBLANK(D9)=FALSE, IF(E117&gt;E122,"yes","no"),"")</f>
        <v/>
      </c>
    </row>
    <row r="33" spans="1:8" x14ac:dyDescent="0.35">
      <c r="C33" s="40" t="s">
        <v>120</v>
      </c>
      <c r="D33" s="39" t="str">
        <f>IF(ISBLANK(D7)=FALSE, IF(F59&gt;F64,"yes","no"),"")</f>
        <v/>
      </c>
      <c r="E33" s="39" t="str">
        <f>IF(ISBLANK(D8)=FALSE, IF(F88&gt;F93,"yes","no"),"")</f>
        <v/>
      </c>
      <c r="F33" s="39" t="str">
        <f>IF(ISBLANK(D9)=FALSE, IF(F117&gt;F122,"yes","no"),"")</f>
        <v/>
      </c>
    </row>
    <row r="34" spans="1:8" ht="15" thickBot="1" x14ac:dyDescent="0.4">
      <c r="A34" s="28"/>
      <c r="B34" s="28"/>
      <c r="C34" s="28"/>
      <c r="D34" s="28"/>
      <c r="E34" s="28"/>
      <c r="F34" s="28"/>
      <c r="G34" s="28"/>
      <c r="H34" s="28"/>
    </row>
    <row r="35" spans="1:8" ht="15" thickTop="1" x14ac:dyDescent="0.35"/>
    <row r="36" spans="1:8" ht="15" thickBot="1" x14ac:dyDescent="0.4">
      <c r="A36" s="5"/>
      <c r="B36" s="4" t="s">
        <v>298</v>
      </c>
      <c r="C36" s="4"/>
      <c r="D36" s="4"/>
      <c r="E36" s="4"/>
      <c r="F36" s="5"/>
      <c r="G36" s="38" t="s">
        <v>131</v>
      </c>
      <c r="H36" s="28"/>
    </row>
    <row r="37" spans="1:8" ht="15" thickTop="1" x14ac:dyDescent="0.35">
      <c r="C37" s="30"/>
    </row>
    <row r="38" spans="1:8" x14ac:dyDescent="0.35">
      <c r="B38" s="216" t="str">
        <f>_xlfn.CONCAT("Project #1: ", C7)</f>
        <v>Project #1:  bd / ba</v>
      </c>
      <c r="C38" s="31" t="s">
        <v>132</v>
      </c>
      <c r="D38" s="211">
        <v>0.8</v>
      </c>
      <c r="E38" s="53">
        <v>0.6</v>
      </c>
      <c r="F38" s="53">
        <v>0.5</v>
      </c>
      <c r="G38" s="22"/>
    </row>
    <row r="39" spans="1:8" x14ac:dyDescent="0.35">
      <c r="B39" s="216"/>
      <c r="C39" s="31" t="s">
        <v>122</v>
      </c>
      <c r="D39" s="65"/>
      <c r="E39" s="42">
        <f>D39</f>
        <v>0</v>
      </c>
      <c r="F39" s="42">
        <f>D39</f>
        <v>0</v>
      </c>
      <c r="G39" s="22" t="s">
        <v>140</v>
      </c>
    </row>
    <row r="40" spans="1:8" x14ac:dyDescent="0.35">
      <c r="B40" s="216"/>
      <c r="C40" s="31" t="s">
        <v>133</v>
      </c>
      <c r="D40" s="43" t="e">
        <f>INDEX($B$126:$E$134,MATCH(D39,$B$126:$B$134,0),MATCH(D38,$B$126:$E$126,0))</f>
        <v>#N/A</v>
      </c>
      <c r="E40" s="43" t="e">
        <f>INDEX($B$126:$E$134,MATCH(E39,$B$126:$B$134,0),MATCH(E38,$B$126:$E$126,0))</f>
        <v>#N/A</v>
      </c>
      <c r="F40" s="43" t="e">
        <f>INDEX($B$126:$E$134,MATCH(F39,$B$126:$B$134,0),MATCH(F38,$B$126:$E$126,0))</f>
        <v>#N/A</v>
      </c>
    </row>
    <row r="41" spans="1:8" x14ac:dyDescent="0.35">
      <c r="B41" s="216"/>
      <c r="C41" s="31" t="s">
        <v>134</v>
      </c>
      <c r="D41" s="43" t="e">
        <f>D40/12</f>
        <v>#N/A</v>
      </c>
      <c r="E41" s="43" t="e">
        <f>E40/12</f>
        <v>#N/A</v>
      </c>
      <c r="F41" s="43" t="e">
        <f>F40/12</f>
        <v>#N/A</v>
      </c>
    </row>
    <row r="42" spans="1:8" x14ac:dyDescent="0.35">
      <c r="B42" s="216"/>
      <c r="C42" s="31" t="s">
        <v>252</v>
      </c>
      <c r="D42" s="66">
        <v>0.3</v>
      </c>
      <c r="E42" s="66">
        <v>0.3</v>
      </c>
      <c r="F42" s="66">
        <v>0.3</v>
      </c>
      <c r="G42" s="22" t="s">
        <v>264</v>
      </c>
    </row>
    <row r="43" spans="1:8" x14ac:dyDescent="0.35">
      <c r="B43" s="216"/>
      <c r="C43" s="32" t="s">
        <v>255</v>
      </c>
      <c r="D43" s="44" t="e">
        <f>D41*D42</f>
        <v>#N/A</v>
      </c>
      <c r="E43" s="44" t="e">
        <f>E41*E42</f>
        <v>#N/A</v>
      </c>
      <c r="F43" s="44" t="e">
        <f>F41*F42</f>
        <v>#N/A</v>
      </c>
    </row>
    <row r="44" spans="1:8" x14ac:dyDescent="0.35">
      <c r="B44" s="216"/>
      <c r="C44" s="32" t="s">
        <v>121</v>
      </c>
      <c r="D44" s="44">
        <f>SUM(D45:D49)</f>
        <v>0</v>
      </c>
      <c r="E44" s="44">
        <f>SUM(E45:E49)</f>
        <v>0</v>
      </c>
      <c r="F44" s="44">
        <f>SUM(F45:F49)</f>
        <v>0</v>
      </c>
    </row>
    <row r="45" spans="1:8" x14ac:dyDescent="0.35">
      <c r="B45" s="216"/>
      <c r="C45" s="33" t="s">
        <v>135</v>
      </c>
      <c r="D45" s="67"/>
      <c r="E45" s="67"/>
      <c r="F45" s="67"/>
      <c r="G45" s="22" t="s">
        <v>142</v>
      </c>
    </row>
    <row r="46" spans="1:8" x14ac:dyDescent="0.35">
      <c r="B46" s="216"/>
      <c r="C46" s="69" t="s">
        <v>272</v>
      </c>
      <c r="D46" s="67"/>
      <c r="E46" s="67"/>
      <c r="F46" s="67"/>
      <c r="G46" s="22" t="s">
        <v>142</v>
      </c>
    </row>
    <row r="47" spans="1:8" x14ac:dyDescent="0.35">
      <c r="B47" s="216"/>
      <c r="C47" s="69" t="s">
        <v>272</v>
      </c>
      <c r="D47" s="67"/>
      <c r="E47" s="67"/>
      <c r="F47" s="67"/>
      <c r="G47" s="22"/>
    </row>
    <row r="48" spans="1:8" x14ac:dyDescent="0.35">
      <c r="B48" s="216"/>
      <c r="C48" s="69" t="s">
        <v>272</v>
      </c>
      <c r="D48" s="67"/>
      <c r="E48" s="67"/>
      <c r="F48" s="67"/>
      <c r="G48" s="22" t="s">
        <v>142</v>
      </c>
    </row>
    <row r="49" spans="2:7" x14ac:dyDescent="0.35">
      <c r="B49" s="216"/>
      <c r="C49" s="33" t="s">
        <v>136</v>
      </c>
      <c r="D49" s="61">
        <f>D51*0.01</f>
        <v>0</v>
      </c>
      <c r="E49" s="61">
        <f>E51*0.01</f>
        <v>0</v>
      </c>
      <c r="F49" s="61">
        <f>F51*0.01</f>
        <v>0</v>
      </c>
      <c r="G49" s="22" t="s">
        <v>266</v>
      </c>
    </row>
    <row r="50" spans="2:7" ht="15" thickBot="1" x14ac:dyDescent="0.4">
      <c r="B50" s="216"/>
    </row>
    <row r="51" spans="2:7" ht="15" thickBot="1" x14ac:dyDescent="0.4">
      <c r="B51" s="216"/>
      <c r="C51" s="59" t="s">
        <v>137</v>
      </c>
      <c r="D51" s="60">
        <f>D7</f>
        <v>0</v>
      </c>
      <c r="E51" s="60">
        <f>D51</f>
        <v>0</v>
      </c>
      <c r="F51" s="60">
        <f>D51</f>
        <v>0</v>
      </c>
      <c r="G51" s="56"/>
    </row>
    <row r="52" spans="2:7" x14ac:dyDescent="0.35">
      <c r="B52" s="216"/>
      <c r="C52" s="58" t="s">
        <v>121</v>
      </c>
      <c r="D52" s="57">
        <f>D44</f>
        <v>0</v>
      </c>
      <c r="E52" s="57">
        <f>E44</f>
        <v>0</v>
      </c>
      <c r="F52" s="57">
        <f>F44</f>
        <v>0</v>
      </c>
    </row>
    <row r="53" spans="2:7" x14ac:dyDescent="0.35">
      <c r="B53" s="216"/>
      <c r="C53" s="33" t="s">
        <v>138</v>
      </c>
      <c r="D53" s="68">
        <v>6.9000000000000006E-2</v>
      </c>
      <c r="E53" s="68">
        <v>6.9000000000000006E-2</v>
      </c>
      <c r="F53" s="68">
        <v>6.9000000000000006E-2</v>
      </c>
      <c r="G53" s="22" t="s">
        <v>143</v>
      </c>
    </row>
    <row r="54" spans="2:7" x14ac:dyDescent="0.35">
      <c r="B54" s="216"/>
      <c r="C54" s="33" t="s">
        <v>139</v>
      </c>
      <c r="D54" s="45">
        <v>30</v>
      </c>
      <c r="E54" s="45">
        <v>30</v>
      </c>
      <c r="F54" s="45">
        <v>30</v>
      </c>
    </row>
    <row r="55" spans="2:7" ht="16.5" customHeight="1" x14ac:dyDescent="0.35">
      <c r="B55" s="54"/>
      <c r="C55" s="33" t="s">
        <v>253</v>
      </c>
      <c r="D55" s="68">
        <v>0.03</v>
      </c>
      <c r="E55" s="68">
        <v>0.03</v>
      </c>
      <c r="F55" s="68">
        <v>0.03</v>
      </c>
      <c r="G55" s="22" t="s">
        <v>263</v>
      </c>
    </row>
    <row r="56" spans="2:7" ht="15.75" customHeight="1" x14ac:dyDescent="0.35">
      <c r="B56" s="54"/>
      <c r="C56" s="33" t="s">
        <v>254</v>
      </c>
      <c r="D56" s="55">
        <v>1.7999999999999999E-2</v>
      </c>
      <c r="E56" s="55">
        <v>1.7999999999999999E-2</v>
      </c>
      <c r="F56" s="55">
        <v>1.7999999999999999E-2</v>
      </c>
      <c r="G56" s="22" t="s">
        <v>265</v>
      </c>
    </row>
    <row r="57" spans="2:7" ht="16.5" customHeight="1" x14ac:dyDescent="0.35">
      <c r="B57" s="54"/>
      <c r="C57" s="33" t="s">
        <v>256</v>
      </c>
      <c r="D57" s="43">
        <v>1500</v>
      </c>
      <c r="E57" s="43">
        <v>1500</v>
      </c>
      <c r="F57" s="43">
        <v>1500</v>
      </c>
    </row>
    <row r="58" spans="2:7" ht="16.5" customHeight="1" x14ac:dyDescent="0.35">
      <c r="B58" s="54"/>
      <c r="C58" s="29"/>
      <c r="D58" s="52"/>
      <c r="E58" s="52"/>
      <c r="F58" s="52"/>
    </row>
    <row r="59" spans="2:7" ht="16.5" customHeight="1" x14ac:dyDescent="0.35">
      <c r="B59" s="54"/>
      <c r="C59" s="33" t="s">
        <v>255</v>
      </c>
      <c r="D59" s="43" t="e">
        <f>D43</f>
        <v>#N/A</v>
      </c>
      <c r="E59" s="43" t="e">
        <f>E43</f>
        <v>#N/A</v>
      </c>
      <c r="F59" s="43" t="e">
        <f>F43</f>
        <v>#N/A</v>
      </c>
    </row>
    <row r="60" spans="2:7" ht="16.5" customHeight="1" x14ac:dyDescent="0.35">
      <c r="B60" s="54"/>
      <c r="C60" s="33" t="s">
        <v>257</v>
      </c>
      <c r="D60" s="43">
        <f>D57/12</f>
        <v>125</v>
      </c>
      <c r="E60" s="43">
        <f>E57/12</f>
        <v>125</v>
      </c>
      <c r="F60" s="43">
        <f>F57/12</f>
        <v>125</v>
      </c>
    </row>
    <row r="61" spans="2:7" ht="16.5" customHeight="1" x14ac:dyDescent="0.35">
      <c r="B61" s="54"/>
      <c r="C61" s="33" t="s">
        <v>258</v>
      </c>
      <c r="D61" s="43">
        <f>D51-D44</f>
        <v>0</v>
      </c>
      <c r="E61" s="43">
        <f>E51-E44</f>
        <v>0</v>
      </c>
      <c r="F61" s="43">
        <f>F51-F44</f>
        <v>0</v>
      </c>
    </row>
    <row r="62" spans="2:7" ht="16.5" customHeight="1" x14ac:dyDescent="0.35">
      <c r="B62" s="54"/>
      <c r="C62" s="33" t="s">
        <v>259</v>
      </c>
      <c r="D62" s="43">
        <f>-1*(PMT(D53/12,D54*12,D61))</f>
        <v>0</v>
      </c>
      <c r="E62" s="43">
        <f>-1*(PMT(E53/12,E54*12,E61))</f>
        <v>0</v>
      </c>
      <c r="F62" s="43">
        <f>-1*(PMT(F53/12,F54*12,F61))</f>
        <v>0</v>
      </c>
    </row>
    <row r="63" spans="2:7" ht="16.5" customHeight="1" x14ac:dyDescent="0.35">
      <c r="B63" s="54"/>
      <c r="C63" s="33" t="s">
        <v>260</v>
      </c>
      <c r="D63" s="43">
        <f>(D51*D56)/12</f>
        <v>0</v>
      </c>
      <c r="E63" s="43">
        <f>(E51*E56)/12</f>
        <v>0</v>
      </c>
      <c r="F63" s="43">
        <f>(F51*F56)/12</f>
        <v>0</v>
      </c>
    </row>
    <row r="64" spans="2:7" ht="16.5" customHeight="1" x14ac:dyDescent="0.35">
      <c r="B64" s="54"/>
      <c r="C64" s="33" t="s">
        <v>261</v>
      </c>
      <c r="D64" s="43">
        <f>D60+D62+D63</f>
        <v>125</v>
      </c>
      <c r="E64" s="43">
        <f>E60+E62+E63</f>
        <v>125</v>
      </c>
      <c r="F64" s="43">
        <f>F60+F62+F63</f>
        <v>125</v>
      </c>
    </row>
    <row r="65" spans="2:7" ht="16.5" customHeight="1" x14ac:dyDescent="0.35">
      <c r="B65" s="54"/>
      <c r="C65" s="33" t="s">
        <v>262</v>
      </c>
      <c r="D65" s="43" t="e">
        <f>D59-D64</f>
        <v>#N/A</v>
      </c>
      <c r="E65" s="44" t="e">
        <f>E59-E64</f>
        <v>#N/A</v>
      </c>
      <c r="F65" s="44" t="e">
        <f>F59-F64</f>
        <v>#N/A</v>
      </c>
      <c r="G65" s="22" t="s">
        <v>271</v>
      </c>
    </row>
    <row r="66" spans="2:7" x14ac:dyDescent="0.35">
      <c r="B66" s="41"/>
      <c r="C66" s="29"/>
      <c r="D66" s="52"/>
      <c r="E66" s="52"/>
      <c r="F66" s="52"/>
    </row>
    <row r="67" spans="2:7" ht="15" customHeight="1" x14ac:dyDescent="0.35">
      <c r="B67" s="216" t="str">
        <f>_xlfn.CONCAT("Project #2: ", C8)</f>
        <v>Project #2:  bd / ba</v>
      </c>
      <c r="C67" s="31" t="s">
        <v>132</v>
      </c>
      <c r="D67" s="53">
        <v>0.8</v>
      </c>
      <c r="E67" s="53">
        <v>0.6</v>
      </c>
      <c r="F67" s="53">
        <v>0.5</v>
      </c>
      <c r="G67" s="22"/>
    </row>
    <row r="68" spans="2:7" ht="15" customHeight="1" x14ac:dyDescent="0.35">
      <c r="B68" s="216"/>
      <c r="C68" s="31" t="s">
        <v>122</v>
      </c>
      <c r="D68" s="65"/>
      <c r="E68" s="42">
        <f>D68</f>
        <v>0</v>
      </c>
      <c r="F68" s="42">
        <f>D68</f>
        <v>0</v>
      </c>
      <c r="G68" s="22" t="s">
        <v>140</v>
      </c>
    </row>
    <row r="69" spans="2:7" ht="15" customHeight="1" x14ac:dyDescent="0.35">
      <c r="B69" s="216"/>
      <c r="C69" s="31" t="s">
        <v>133</v>
      </c>
      <c r="D69" s="43" t="e">
        <f>INDEX($B$126:$E$134,MATCH(D68,$B$126:$B$134,0),MATCH(D67,$B$126:$E$126,0))</f>
        <v>#N/A</v>
      </c>
      <c r="E69" s="43" t="e">
        <f>INDEX($B$126:$E$134,MATCH(E68,$B$126:$B$134,0),MATCH(E67,$B$126:$E$126,0))</f>
        <v>#N/A</v>
      </c>
      <c r="F69" s="43" t="e">
        <f>INDEX($B$126:$E$134,MATCH(F68,$B$126:$B$134,0),MATCH(F67,$B$126:$E$126,0))</f>
        <v>#N/A</v>
      </c>
    </row>
    <row r="70" spans="2:7" ht="15" customHeight="1" x14ac:dyDescent="0.35">
      <c r="B70" s="216"/>
      <c r="C70" s="31" t="s">
        <v>134</v>
      </c>
      <c r="D70" s="43" t="e">
        <f>D69/12</f>
        <v>#N/A</v>
      </c>
      <c r="E70" s="43" t="e">
        <f>E69/12</f>
        <v>#N/A</v>
      </c>
      <c r="F70" s="43" t="e">
        <f>F69/12</f>
        <v>#N/A</v>
      </c>
    </row>
    <row r="71" spans="2:7" ht="15" customHeight="1" x14ac:dyDescent="0.35">
      <c r="B71" s="216"/>
      <c r="C71" s="31" t="s">
        <v>252</v>
      </c>
      <c r="D71" s="66">
        <v>0.3</v>
      </c>
      <c r="E71" s="66">
        <v>0.3</v>
      </c>
      <c r="F71" s="66">
        <v>0.3</v>
      </c>
      <c r="G71" s="22" t="s">
        <v>141</v>
      </c>
    </row>
    <row r="72" spans="2:7" ht="15" customHeight="1" x14ac:dyDescent="0.35">
      <c r="B72" s="216"/>
      <c r="C72" s="32" t="s">
        <v>255</v>
      </c>
      <c r="D72" s="44" t="e">
        <f>D70*D71</f>
        <v>#N/A</v>
      </c>
      <c r="E72" s="44" t="e">
        <f>E70*E71</f>
        <v>#N/A</v>
      </c>
      <c r="F72" s="44" t="e">
        <f>F70*F71</f>
        <v>#N/A</v>
      </c>
    </row>
    <row r="73" spans="2:7" ht="15" customHeight="1" x14ac:dyDescent="0.35">
      <c r="B73" s="216"/>
      <c r="C73" s="32" t="s">
        <v>121</v>
      </c>
      <c r="D73" s="44">
        <f>SUM(D74:D78)</f>
        <v>0</v>
      </c>
      <c r="E73" s="44">
        <f>SUM(E74:E78)</f>
        <v>0</v>
      </c>
      <c r="F73" s="44">
        <f>SUM(F74:F78)</f>
        <v>0</v>
      </c>
    </row>
    <row r="74" spans="2:7" ht="15" customHeight="1" x14ac:dyDescent="0.35">
      <c r="B74" s="216"/>
      <c r="C74" s="33" t="s">
        <v>135</v>
      </c>
      <c r="D74" s="67">
        <v>0</v>
      </c>
      <c r="E74" s="67">
        <v>0</v>
      </c>
      <c r="F74" s="67">
        <v>0</v>
      </c>
      <c r="G74" s="22" t="s">
        <v>142</v>
      </c>
    </row>
    <row r="75" spans="2:7" ht="15" customHeight="1" x14ac:dyDescent="0.35">
      <c r="B75" s="216"/>
      <c r="C75" s="69" t="s">
        <v>272</v>
      </c>
      <c r="D75" s="67">
        <v>0</v>
      </c>
      <c r="E75" s="67">
        <v>0</v>
      </c>
      <c r="F75" s="67">
        <v>0</v>
      </c>
      <c r="G75" s="22" t="s">
        <v>142</v>
      </c>
    </row>
    <row r="76" spans="2:7" ht="15" customHeight="1" x14ac:dyDescent="0.35">
      <c r="B76" s="216"/>
      <c r="C76" s="69" t="s">
        <v>272</v>
      </c>
      <c r="D76" s="67">
        <v>0</v>
      </c>
      <c r="E76" s="67">
        <v>0</v>
      </c>
      <c r="F76" s="67">
        <v>0</v>
      </c>
      <c r="G76" s="22"/>
    </row>
    <row r="77" spans="2:7" ht="15" customHeight="1" x14ac:dyDescent="0.35">
      <c r="B77" s="216"/>
      <c r="C77" s="69" t="s">
        <v>272</v>
      </c>
      <c r="D77" s="67">
        <v>0</v>
      </c>
      <c r="E77" s="67">
        <v>0</v>
      </c>
      <c r="F77" s="67">
        <v>0</v>
      </c>
      <c r="G77" s="22" t="s">
        <v>142</v>
      </c>
    </row>
    <row r="78" spans="2:7" ht="15" customHeight="1" x14ac:dyDescent="0.35">
      <c r="B78" s="216"/>
      <c r="C78" s="33" t="s">
        <v>136</v>
      </c>
      <c r="D78" s="61">
        <f>D80*0.01</f>
        <v>0</v>
      </c>
      <c r="E78" s="61">
        <f>E80*0.01</f>
        <v>0</v>
      </c>
      <c r="F78" s="61">
        <f>F80*0.01</f>
        <v>0</v>
      </c>
      <c r="G78" s="22" t="s">
        <v>266</v>
      </c>
    </row>
    <row r="79" spans="2:7" ht="15" customHeight="1" thickBot="1" x14ac:dyDescent="0.4">
      <c r="B79" s="216"/>
    </row>
    <row r="80" spans="2:7" ht="15" customHeight="1" thickBot="1" x14ac:dyDescent="0.4">
      <c r="B80" s="216"/>
      <c r="C80" s="59" t="s">
        <v>137</v>
      </c>
      <c r="D80" s="60">
        <f>D8</f>
        <v>0</v>
      </c>
      <c r="E80" s="60">
        <f>D80</f>
        <v>0</v>
      </c>
      <c r="F80" s="60">
        <f>D80</f>
        <v>0</v>
      </c>
    </row>
    <row r="81" spans="2:12" ht="15" customHeight="1" x14ac:dyDescent="0.35">
      <c r="B81" s="216"/>
      <c r="C81" s="58" t="s">
        <v>121</v>
      </c>
      <c r="D81" s="57">
        <f>D73</f>
        <v>0</v>
      </c>
      <c r="E81" s="57">
        <f>E73</f>
        <v>0</v>
      </c>
      <c r="F81" s="57">
        <f>F73</f>
        <v>0</v>
      </c>
    </row>
    <row r="82" spans="2:12" ht="15" customHeight="1" x14ac:dyDescent="0.35">
      <c r="B82" s="216"/>
      <c r="C82" s="33" t="s">
        <v>138</v>
      </c>
      <c r="D82" s="68">
        <v>6.9000000000000006E-2</v>
      </c>
      <c r="E82" s="68">
        <v>6.9000000000000006E-2</v>
      </c>
      <c r="F82" s="68">
        <v>6.9000000000000006E-2</v>
      </c>
      <c r="G82" s="22" t="s">
        <v>143</v>
      </c>
    </row>
    <row r="83" spans="2:12" ht="15" customHeight="1" x14ac:dyDescent="0.35">
      <c r="B83" s="216"/>
      <c r="C83" s="33" t="s">
        <v>139</v>
      </c>
      <c r="D83" s="45">
        <v>30</v>
      </c>
      <c r="E83" s="45">
        <v>30</v>
      </c>
      <c r="F83" s="45">
        <v>30</v>
      </c>
    </row>
    <row r="84" spans="2:12" ht="15" customHeight="1" x14ac:dyDescent="0.35">
      <c r="B84" s="54"/>
      <c r="C84" s="33" t="s">
        <v>253</v>
      </c>
      <c r="D84" s="68">
        <v>0.03</v>
      </c>
      <c r="E84" s="68">
        <v>0.03</v>
      </c>
      <c r="F84" s="68">
        <v>0.03</v>
      </c>
      <c r="G84" s="22" t="s">
        <v>263</v>
      </c>
    </row>
    <row r="85" spans="2:12" ht="15" customHeight="1" x14ac:dyDescent="0.35">
      <c r="B85" s="54"/>
      <c r="C85" s="33" t="s">
        <v>254</v>
      </c>
      <c r="D85" s="55">
        <v>1.7999999999999999E-2</v>
      </c>
      <c r="E85" s="55">
        <v>1.7999999999999999E-2</v>
      </c>
      <c r="F85" s="55">
        <v>1.7999999999999999E-2</v>
      </c>
    </row>
    <row r="86" spans="2:12" ht="15" customHeight="1" x14ac:dyDescent="0.35">
      <c r="B86" s="54"/>
      <c r="C86" s="33" t="s">
        <v>256</v>
      </c>
      <c r="D86" s="43">
        <v>1500</v>
      </c>
      <c r="E86" s="43">
        <v>1500</v>
      </c>
      <c r="F86" s="43">
        <v>1500</v>
      </c>
    </row>
    <row r="87" spans="2:12" ht="15" customHeight="1" x14ac:dyDescent="0.35">
      <c r="B87" s="54"/>
      <c r="C87" s="29"/>
      <c r="D87" s="52"/>
      <c r="E87" s="52"/>
      <c r="F87" s="52"/>
    </row>
    <row r="88" spans="2:12" ht="15" customHeight="1" x14ac:dyDescent="0.35">
      <c r="B88" s="54"/>
      <c r="C88" s="33" t="s">
        <v>255</v>
      </c>
      <c r="D88" s="43" t="e">
        <f>D72</f>
        <v>#N/A</v>
      </c>
      <c r="E88" s="43" t="e">
        <f>E72</f>
        <v>#N/A</v>
      </c>
      <c r="F88" s="43" t="e">
        <f>F72</f>
        <v>#N/A</v>
      </c>
    </row>
    <row r="89" spans="2:12" ht="15" customHeight="1" x14ac:dyDescent="0.35">
      <c r="B89" s="54"/>
      <c r="C89" s="33" t="s">
        <v>257</v>
      </c>
      <c r="D89" s="43">
        <f>D86/12</f>
        <v>125</v>
      </c>
      <c r="E89" s="43">
        <f>E86/12</f>
        <v>125</v>
      </c>
      <c r="F89" s="43">
        <f>F86/12</f>
        <v>125</v>
      </c>
      <c r="L89" s="29"/>
    </row>
    <row r="90" spans="2:12" ht="15" customHeight="1" x14ac:dyDescent="0.35">
      <c r="B90" s="54"/>
      <c r="C90" s="33" t="s">
        <v>258</v>
      </c>
      <c r="D90" s="43">
        <f>D80-D73</f>
        <v>0</v>
      </c>
      <c r="E90" s="43">
        <f>E80-E73</f>
        <v>0</v>
      </c>
      <c r="F90" s="43">
        <f>F80-F73</f>
        <v>0</v>
      </c>
    </row>
    <row r="91" spans="2:12" ht="15" customHeight="1" x14ac:dyDescent="0.35">
      <c r="B91" s="54"/>
      <c r="C91" s="33" t="s">
        <v>259</v>
      </c>
      <c r="D91" s="43">
        <f>-1*(PMT(D82/12,D83*12,D90))</f>
        <v>0</v>
      </c>
      <c r="E91" s="43">
        <f>-1*(PMT(E82/12,E83*12,E90))</f>
        <v>0</v>
      </c>
      <c r="F91" s="43">
        <f>-1*(PMT(F82/12,F83*12,F90))</f>
        <v>0</v>
      </c>
    </row>
    <row r="92" spans="2:12" ht="15" customHeight="1" x14ac:dyDescent="0.35">
      <c r="B92" s="54"/>
      <c r="C92" s="33" t="s">
        <v>260</v>
      </c>
      <c r="D92" s="43">
        <f>(D80*D85)/12</f>
        <v>0</v>
      </c>
      <c r="E92" s="43">
        <f>(E80*E85)/12</f>
        <v>0</v>
      </c>
      <c r="F92" s="43">
        <f>(F80*F85)/12</f>
        <v>0</v>
      </c>
    </row>
    <row r="93" spans="2:12" ht="15" customHeight="1" x14ac:dyDescent="0.35">
      <c r="B93" s="54"/>
      <c r="C93" s="33" t="s">
        <v>261</v>
      </c>
      <c r="D93" s="43">
        <f>D89+D91+D92</f>
        <v>125</v>
      </c>
      <c r="E93" s="43">
        <f>E89+E91+E92</f>
        <v>125</v>
      </c>
      <c r="F93" s="43">
        <f>F89+F91+F92</f>
        <v>125</v>
      </c>
    </row>
    <row r="94" spans="2:12" ht="15" customHeight="1" x14ac:dyDescent="0.35">
      <c r="B94" s="54"/>
      <c r="C94" s="33" t="s">
        <v>262</v>
      </c>
      <c r="D94" s="43" t="e">
        <f>D88-D93</f>
        <v>#N/A</v>
      </c>
      <c r="E94" s="44" t="e">
        <f>E88-E93</f>
        <v>#N/A</v>
      </c>
      <c r="F94" s="44" t="e">
        <f>F88-F93</f>
        <v>#N/A</v>
      </c>
      <c r="G94" s="22" t="s">
        <v>271</v>
      </c>
    </row>
    <row r="95" spans="2:12" ht="15" customHeight="1" x14ac:dyDescent="0.35">
      <c r="B95" s="63"/>
      <c r="C95" s="29"/>
      <c r="D95" s="52"/>
      <c r="E95" s="20"/>
      <c r="F95" s="20"/>
    </row>
    <row r="96" spans="2:12" ht="15" customHeight="1" x14ac:dyDescent="0.35">
      <c r="B96" s="216" t="str">
        <f>_xlfn.CONCAT("Project #3: ", C9)</f>
        <v>Project #3:  bd / ba</v>
      </c>
      <c r="C96" s="31" t="s">
        <v>132</v>
      </c>
      <c r="D96" s="53">
        <v>0.8</v>
      </c>
      <c r="E96" s="53">
        <v>0.6</v>
      </c>
      <c r="F96" s="53">
        <v>0.5</v>
      </c>
      <c r="G96" s="22"/>
    </row>
    <row r="97" spans="2:7" ht="15" customHeight="1" x14ac:dyDescent="0.35">
      <c r="B97" s="216"/>
      <c r="C97" s="31" t="s">
        <v>122</v>
      </c>
      <c r="D97" s="65"/>
      <c r="E97" s="42">
        <f>D97</f>
        <v>0</v>
      </c>
      <c r="F97" s="42">
        <f>D97</f>
        <v>0</v>
      </c>
      <c r="G97" s="22" t="s">
        <v>140</v>
      </c>
    </row>
    <row r="98" spans="2:7" ht="15" customHeight="1" x14ac:dyDescent="0.35">
      <c r="B98" s="216"/>
      <c r="C98" s="31" t="s">
        <v>133</v>
      </c>
      <c r="D98" s="43" t="e">
        <f>INDEX($B$126:$E$134,MATCH(D97,$B$126:$B$134,0),MATCH(D96,$B$126:$E$126,0))</f>
        <v>#N/A</v>
      </c>
      <c r="E98" s="43" t="e">
        <f>INDEX($B$126:$E$134,MATCH(E97,$B$126:$B$134,0),MATCH(E96,$B$126:$E$126,0))</f>
        <v>#N/A</v>
      </c>
      <c r="F98" s="43" t="e">
        <f>INDEX($B$126:$E$134,MATCH(F97,$B$126:$B$134,0),MATCH(F96,$B$126:$E$126,0))</f>
        <v>#N/A</v>
      </c>
    </row>
    <row r="99" spans="2:7" ht="15" customHeight="1" x14ac:dyDescent="0.35">
      <c r="B99" s="216"/>
      <c r="C99" s="31" t="s">
        <v>134</v>
      </c>
      <c r="D99" s="43" t="e">
        <f>D98/12</f>
        <v>#N/A</v>
      </c>
      <c r="E99" s="43" t="e">
        <f>E98/12</f>
        <v>#N/A</v>
      </c>
      <c r="F99" s="43" t="e">
        <f>F98/12</f>
        <v>#N/A</v>
      </c>
    </row>
    <row r="100" spans="2:7" ht="15" customHeight="1" x14ac:dyDescent="0.35">
      <c r="B100" s="216"/>
      <c r="C100" s="31" t="s">
        <v>252</v>
      </c>
      <c r="D100" s="66">
        <v>0.3</v>
      </c>
      <c r="E100" s="66">
        <v>0.3</v>
      </c>
      <c r="F100" s="66">
        <v>0.3</v>
      </c>
      <c r="G100" s="22" t="s">
        <v>141</v>
      </c>
    </row>
    <row r="101" spans="2:7" ht="15" customHeight="1" x14ac:dyDescent="0.35">
      <c r="B101" s="216"/>
      <c r="C101" s="32" t="s">
        <v>255</v>
      </c>
      <c r="D101" s="44" t="e">
        <f>D99*D100</f>
        <v>#N/A</v>
      </c>
      <c r="E101" s="44" t="e">
        <f>E99*E100</f>
        <v>#N/A</v>
      </c>
      <c r="F101" s="44" t="e">
        <f>F99*F100</f>
        <v>#N/A</v>
      </c>
    </row>
    <row r="102" spans="2:7" ht="15" customHeight="1" x14ac:dyDescent="0.35">
      <c r="B102" s="216"/>
      <c r="C102" s="32" t="s">
        <v>121</v>
      </c>
      <c r="D102" s="44">
        <f>SUM(D103:D107)</f>
        <v>0</v>
      </c>
      <c r="E102" s="44">
        <f>SUM(E103:E107)</f>
        <v>0</v>
      </c>
      <c r="F102" s="44">
        <f>SUM(F103:F107)</f>
        <v>0</v>
      </c>
    </row>
    <row r="103" spans="2:7" ht="15" customHeight="1" x14ac:dyDescent="0.35">
      <c r="B103" s="216"/>
      <c r="C103" s="33" t="s">
        <v>135</v>
      </c>
      <c r="D103" s="67">
        <v>0</v>
      </c>
      <c r="E103" s="67">
        <v>0</v>
      </c>
      <c r="F103" s="67">
        <v>0</v>
      </c>
      <c r="G103" s="22" t="s">
        <v>142</v>
      </c>
    </row>
    <row r="104" spans="2:7" ht="15" customHeight="1" x14ac:dyDescent="0.35">
      <c r="B104" s="216"/>
      <c r="C104" s="69" t="s">
        <v>272</v>
      </c>
      <c r="D104" s="67">
        <v>0</v>
      </c>
      <c r="E104" s="67">
        <v>0</v>
      </c>
      <c r="F104" s="67">
        <v>0</v>
      </c>
      <c r="G104" s="22" t="s">
        <v>142</v>
      </c>
    </row>
    <row r="105" spans="2:7" ht="15" customHeight="1" x14ac:dyDescent="0.35">
      <c r="B105" s="216"/>
      <c r="C105" s="69" t="s">
        <v>272</v>
      </c>
      <c r="D105" s="67">
        <v>0</v>
      </c>
      <c r="E105" s="67">
        <v>0</v>
      </c>
      <c r="F105" s="67">
        <v>0</v>
      </c>
      <c r="G105" s="22"/>
    </row>
    <row r="106" spans="2:7" ht="15" customHeight="1" x14ac:dyDescent="0.35">
      <c r="B106" s="216"/>
      <c r="C106" s="69" t="s">
        <v>272</v>
      </c>
      <c r="D106" s="67">
        <v>0</v>
      </c>
      <c r="E106" s="67">
        <v>0</v>
      </c>
      <c r="F106" s="67">
        <v>0</v>
      </c>
      <c r="G106" s="22" t="s">
        <v>142</v>
      </c>
    </row>
    <row r="107" spans="2:7" ht="15" customHeight="1" x14ac:dyDescent="0.35">
      <c r="B107" s="216"/>
      <c r="C107" s="33" t="s">
        <v>136</v>
      </c>
      <c r="D107" s="61">
        <f>D109*0.01</f>
        <v>0</v>
      </c>
      <c r="E107" s="61">
        <f>E109*0.01</f>
        <v>0</v>
      </c>
      <c r="F107" s="61">
        <f>F109*0.01</f>
        <v>0</v>
      </c>
      <c r="G107" s="22" t="s">
        <v>266</v>
      </c>
    </row>
    <row r="108" spans="2:7" ht="15" customHeight="1" thickBot="1" x14ac:dyDescent="0.4">
      <c r="B108" s="216"/>
    </row>
    <row r="109" spans="2:7" ht="15" customHeight="1" thickBot="1" x14ac:dyDescent="0.4">
      <c r="B109" s="216"/>
      <c r="C109" s="59" t="s">
        <v>137</v>
      </c>
      <c r="D109" s="60">
        <f>D9</f>
        <v>0</v>
      </c>
      <c r="E109" s="60">
        <f>D109</f>
        <v>0</v>
      </c>
      <c r="F109" s="60">
        <f>D109</f>
        <v>0</v>
      </c>
    </row>
    <row r="110" spans="2:7" ht="15" customHeight="1" x14ac:dyDescent="0.35">
      <c r="B110" s="216"/>
      <c r="C110" s="58" t="s">
        <v>121</v>
      </c>
      <c r="D110" s="57">
        <f>D102</f>
        <v>0</v>
      </c>
      <c r="E110" s="57">
        <f>E102</f>
        <v>0</v>
      </c>
      <c r="F110" s="57">
        <f>F102</f>
        <v>0</v>
      </c>
    </row>
    <row r="111" spans="2:7" ht="15" customHeight="1" x14ac:dyDescent="0.35">
      <c r="B111" s="216"/>
      <c r="C111" s="33" t="s">
        <v>138</v>
      </c>
      <c r="D111" s="68">
        <v>6.9000000000000006E-2</v>
      </c>
      <c r="E111" s="68">
        <v>6.9000000000000006E-2</v>
      </c>
      <c r="F111" s="68">
        <v>6.9000000000000006E-2</v>
      </c>
      <c r="G111" s="22" t="s">
        <v>143</v>
      </c>
    </row>
    <row r="112" spans="2:7" ht="15" customHeight="1" x14ac:dyDescent="0.35">
      <c r="B112" s="216"/>
      <c r="C112" s="33" t="s">
        <v>139</v>
      </c>
      <c r="D112" s="45">
        <v>30</v>
      </c>
      <c r="E112" s="45">
        <v>30</v>
      </c>
      <c r="F112" s="45">
        <v>30</v>
      </c>
    </row>
    <row r="113" spans="2:7" ht="15" customHeight="1" x14ac:dyDescent="0.35">
      <c r="B113" s="54"/>
      <c r="C113" s="33" t="s">
        <v>253</v>
      </c>
      <c r="D113" s="68">
        <v>0.03</v>
      </c>
      <c r="E113" s="68">
        <v>0.03</v>
      </c>
      <c r="F113" s="68">
        <v>0.03</v>
      </c>
      <c r="G113" s="22" t="s">
        <v>263</v>
      </c>
    </row>
    <row r="114" spans="2:7" ht="15" customHeight="1" x14ac:dyDescent="0.35">
      <c r="B114" s="54"/>
      <c r="C114" s="33" t="s">
        <v>254</v>
      </c>
      <c r="D114" s="55">
        <v>1.7999999999999999E-2</v>
      </c>
      <c r="E114" s="55">
        <v>1.7999999999999999E-2</v>
      </c>
      <c r="F114" s="55">
        <v>1.7999999999999999E-2</v>
      </c>
    </row>
    <row r="115" spans="2:7" ht="15" customHeight="1" x14ac:dyDescent="0.35">
      <c r="B115" s="54"/>
      <c r="C115" s="33" t="s">
        <v>256</v>
      </c>
      <c r="D115" s="43">
        <v>1500</v>
      </c>
      <c r="E115" s="43">
        <v>1500</v>
      </c>
      <c r="F115" s="43">
        <v>1500</v>
      </c>
    </row>
    <row r="116" spans="2:7" ht="15" customHeight="1" x14ac:dyDescent="0.35">
      <c r="B116" s="54"/>
      <c r="C116" s="29"/>
      <c r="D116" s="52"/>
      <c r="E116" s="52"/>
      <c r="F116" s="52"/>
    </row>
    <row r="117" spans="2:7" ht="15" customHeight="1" x14ac:dyDescent="0.35">
      <c r="B117" s="54"/>
      <c r="C117" s="33" t="s">
        <v>255</v>
      </c>
      <c r="D117" s="43" t="e">
        <f>D101</f>
        <v>#N/A</v>
      </c>
      <c r="E117" s="43" t="e">
        <f>E101</f>
        <v>#N/A</v>
      </c>
      <c r="F117" s="43" t="e">
        <f>F101</f>
        <v>#N/A</v>
      </c>
    </row>
    <row r="118" spans="2:7" ht="15" customHeight="1" x14ac:dyDescent="0.35">
      <c r="B118" s="54"/>
      <c r="C118" s="33" t="s">
        <v>257</v>
      </c>
      <c r="D118" s="43">
        <f>D115/12</f>
        <v>125</v>
      </c>
      <c r="E118" s="43">
        <f>E115/12</f>
        <v>125</v>
      </c>
      <c r="F118" s="43">
        <f>F115/12</f>
        <v>125</v>
      </c>
    </row>
    <row r="119" spans="2:7" ht="15" customHeight="1" x14ac:dyDescent="0.35">
      <c r="B119" s="54"/>
      <c r="C119" s="33" t="s">
        <v>258</v>
      </c>
      <c r="D119" s="43">
        <f>D109-D102</f>
        <v>0</v>
      </c>
      <c r="E119" s="43">
        <f>E109-E102</f>
        <v>0</v>
      </c>
      <c r="F119" s="43">
        <f>F109-F102</f>
        <v>0</v>
      </c>
    </row>
    <row r="120" spans="2:7" ht="15" customHeight="1" x14ac:dyDescent="0.35">
      <c r="B120" s="54"/>
      <c r="C120" s="33" t="s">
        <v>259</v>
      </c>
      <c r="D120" s="43">
        <f>-1*(PMT(D111/12,D112*12,D119))</f>
        <v>0</v>
      </c>
      <c r="E120" s="43">
        <f>-1*(PMT(E111/12,E112*12,E119))</f>
        <v>0</v>
      </c>
      <c r="F120" s="43">
        <f>-1*(PMT(F111/12,F112*12,F119))</f>
        <v>0</v>
      </c>
    </row>
    <row r="121" spans="2:7" ht="15" customHeight="1" x14ac:dyDescent="0.35">
      <c r="B121" s="54"/>
      <c r="C121" s="33" t="s">
        <v>260</v>
      </c>
      <c r="D121" s="43">
        <f>(D109*D114)/12</f>
        <v>0</v>
      </c>
      <c r="E121" s="43">
        <f>(E109*E114)/12</f>
        <v>0</v>
      </c>
      <c r="F121" s="43">
        <f>(F109*F114)/12</f>
        <v>0</v>
      </c>
    </row>
    <row r="122" spans="2:7" ht="15" customHeight="1" x14ac:dyDescent="0.35">
      <c r="B122" s="54"/>
      <c r="C122" s="33" t="s">
        <v>261</v>
      </c>
      <c r="D122" s="43">
        <f>D118+D120+D121</f>
        <v>125</v>
      </c>
      <c r="E122" s="43">
        <f>E118+E120+E121</f>
        <v>125</v>
      </c>
      <c r="F122" s="43">
        <f>F118+F120+F121</f>
        <v>125</v>
      </c>
    </row>
    <row r="123" spans="2:7" ht="15" customHeight="1" x14ac:dyDescent="0.35">
      <c r="B123" s="54"/>
      <c r="C123" s="33" t="s">
        <v>262</v>
      </c>
      <c r="D123" s="43" t="e">
        <f>D117-D122</f>
        <v>#N/A</v>
      </c>
      <c r="E123" s="44" t="e">
        <f>E117-E122</f>
        <v>#N/A</v>
      </c>
      <c r="F123" s="44" t="e">
        <f>F117-F122</f>
        <v>#N/A</v>
      </c>
      <c r="G123" s="22" t="s">
        <v>271</v>
      </c>
    </row>
    <row r="124" spans="2:7" ht="15" customHeight="1" x14ac:dyDescent="0.35">
      <c r="B124" s="63"/>
      <c r="C124" s="29"/>
      <c r="D124" s="52"/>
      <c r="E124" s="20"/>
      <c r="F124" s="20"/>
    </row>
    <row r="125" spans="2:7" ht="15" customHeight="1" x14ac:dyDescent="0.35">
      <c r="B125" s="63"/>
      <c r="C125" s="29"/>
      <c r="D125" s="52"/>
      <c r="E125" s="20"/>
      <c r="F125" s="20"/>
    </row>
    <row r="126" spans="2:7" ht="29" x14ac:dyDescent="0.35">
      <c r="B126" s="34" t="s">
        <v>277</v>
      </c>
      <c r="C126" s="35">
        <v>0.8</v>
      </c>
      <c r="D126" s="35">
        <v>0.6</v>
      </c>
      <c r="E126" s="35">
        <v>0.5</v>
      </c>
    </row>
    <row r="127" spans="2:7" ht="15" customHeight="1" x14ac:dyDescent="0.35">
      <c r="B127" s="36" t="s">
        <v>123</v>
      </c>
      <c r="C127" s="37">
        <v>72700</v>
      </c>
      <c r="D127" s="37">
        <v>54540</v>
      </c>
      <c r="E127" s="37">
        <v>45450</v>
      </c>
    </row>
    <row r="128" spans="2:7" ht="15" customHeight="1" x14ac:dyDescent="0.35">
      <c r="B128" s="36" t="s">
        <v>124</v>
      </c>
      <c r="C128" s="37">
        <v>83100</v>
      </c>
      <c r="D128" s="37">
        <v>62340</v>
      </c>
      <c r="E128" s="37">
        <v>51950</v>
      </c>
    </row>
    <row r="129" spans="2:5" ht="15" customHeight="1" x14ac:dyDescent="0.35">
      <c r="B129" s="36" t="s">
        <v>125</v>
      </c>
      <c r="C129" s="37">
        <v>93500</v>
      </c>
      <c r="D129" s="37">
        <v>70140</v>
      </c>
      <c r="E129" s="37">
        <v>58450</v>
      </c>
    </row>
    <row r="130" spans="2:5" ht="15" customHeight="1" x14ac:dyDescent="0.35">
      <c r="B130" s="36" t="s">
        <v>126</v>
      </c>
      <c r="C130" s="37">
        <v>103850</v>
      </c>
      <c r="D130" s="37">
        <v>77880</v>
      </c>
      <c r="E130" s="37">
        <v>64900</v>
      </c>
    </row>
    <row r="131" spans="2:5" ht="15" customHeight="1" x14ac:dyDescent="0.35">
      <c r="B131" s="36" t="s">
        <v>127</v>
      </c>
      <c r="C131" s="37">
        <v>112200</v>
      </c>
      <c r="D131" s="37">
        <v>84120</v>
      </c>
      <c r="E131" s="37">
        <v>70100</v>
      </c>
    </row>
    <row r="132" spans="2:5" ht="15" customHeight="1" x14ac:dyDescent="0.35">
      <c r="B132" s="36" t="s">
        <v>128</v>
      </c>
      <c r="C132" s="37">
        <v>120500</v>
      </c>
      <c r="D132" s="37">
        <v>90360</v>
      </c>
      <c r="E132" s="37">
        <v>75300</v>
      </c>
    </row>
    <row r="133" spans="2:5" ht="15" customHeight="1" x14ac:dyDescent="0.35">
      <c r="B133" s="36" t="s">
        <v>129</v>
      </c>
      <c r="C133" s="37">
        <v>128800</v>
      </c>
      <c r="D133" s="37">
        <v>96600</v>
      </c>
      <c r="E133" s="37">
        <v>80500</v>
      </c>
    </row>
    <row r="134" spans="2:5" ht="15" customHeight="1" x14ac:dyDescent="0.35">
      <c r="B134" s="36" t="s">
        <v>130</v>
      </c>
      <c r="C134" s="37">
        <v>137100</v>
      </c>
      <c r="D134" s="37">
        <v>102840</v>
      </c>
      <c r="E134" s="37">
        <v>85700</v>
      </c>
    </row>
  </sheetData>
  <sheetProtection algorithmName="SHA-512" hashValue="Gf1rhzn6Z/pUtKf2ERXRwtH1optuZzDPja1U+wNfEDOD6hIpmeSwWXbOpj7FtMsewlCoGB2/6JH1GA3budrGJw==" saltValue="iCyYDIOXtsclFcdCdcV0GA==" spinCount="100000" sheet="1" objects="1" scenarios="1"/>
  <mergeCells count="14">
    <mergeCell ref="F14:F15"/>
    <mergeCell ref="B96:B112"/>
    <mergeCell ref="D14:D15"/>
    <mergeCell ref="E14:E15"/>
    <mergeCell ref="B38:B54"/>
    <mergeCell ref="B13:B15"/>
    <mergeCell ref="D19:F19"/>
    <mergeCell ref="C14:C15"/>
    <mergeCell ref="B29:F29"/>
    <mergeCell ref="D6:E6"/>
    <mergeCell ref="D7:E7"/>
    <mergeCell ref="D8:E8"/>
    <mergeCell ref="D9:E9"/>
    <mergeCell ref="B67:B83"/>
  </mergeCells>
  <phoneticPr fontId="19" type="noConversion"/>
  <conditionalFormatting sqref="D31:F33">
    <cfRule type="containsText" dxfId="1" priority="2" operator="containsText" text="No">
      <formula>NOT(ISERROR(SEARCH("No",D31)))</formula>
    </cfRule>
    <cfRule type="containsText" dxfId="2" priority="3" operator="containsText" text="Yes">
      <formula>NOT(ISERROR(SEARCH("Yes",D31)))</formula>
    </cfRule>
    <cfRule type="containsBlanks" dxfId="0" priority="1">
      <formula>LEN(TRIM(D31))=0</formula>
    </cfRule>
  </conditionalFormatting>
  <dataValidations count="1">
    <dataValidation type="list" allowBlank="1" showInputMessage="1" showErrorMessage="1" sqref="D39 D97 D68" xr:uid="{DE95796D-4FC3-4244-8FCE-4D1CBE2F3E0F}">
      <formula1>$B$127:$B$134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3EBE1-0935-4747-8297-1D06A938B38F}">
  <sheetPr>
    <tabColor theme="6" tint="0.39997558519241921"/>
  </sheetPr>
  <dimension ref="A1:L42"/>
  <sheetViews>
    <sheetView zoomScale="60" zoomScaleNormal="60" zoomScaleSheetLayoutView="100" workbookViewId="0">
      <selection activeCell="A6" sqref="A6"/>
    </sheetView>
  </sheetViews>
  <sheetFormatPr defaultColWidth="10.453125" defaultRowHeight="13" customHeight="1" x14ac:dyDescent="0.35"/>
  <cols>
    <col min="1" max="1" width="55.54296875" style="113" customWidth="1"/>
    <col min="2" max="6" width="15.1796875" style="113" customWidth="1"/>
    <col min="7" max="7" width="15.81640625" style="113" customWidth="1"/>
    <col min="8" max="8" width="4.1796875" style="113" customWidth="1"/>
    <col min="9" max="9" width="22.7265625" style="113" customWidth="1"/>
    <col min="10" max="11" width="12.7265625" style="113" customWidth="1"/>
    <col min="12" max="12" width="66.81640625" style="113" customWidth="1"/>
    <col min="13" max="16384" width="10.453125" style="113"/>
  </cols>
  <sheetData>
    <row r="1" spans="1:12" ht="35.25" customHeight="1" x14ac:dyDescent="0.35">
      <c r="A1" s="112" t="s">
        <v>148</v>
      </c>
      <c r="B1" s="220"/>
      <c r="C1" s="221"/>
      <c r="D1" s="221"/>
      <c r="E1" s="221"/>
      <c r="F1" s="221"/>
      <c r="G1" s="221"/>
    </row>
    <row r="2" spans="1:12" ht="11" thickBot="1" x14ac:dyDescent="0.4">
      <c r="A2" s="222"/>
      <c r="B2" s="222"/>
      <c r="C2" s="222"/>
      <c r="D2" s="222"/>
      <c r="E2" s="222"/>
      <c r="F2" s="222"/>
      <c r="G2" s="222"/>
    </row>
    <row r="3" spans="1:12" ht="17.149999999999999" customHeight="1" x14ac:dyDescent="0.35">
      <c r="A3" s="114" t="s">
        <v>149</v>
      </c>
      <c r="B3" s="115" t="s">
        <v>150</v>
      </c>
      <c r="C3" s="115" t="s">
        <v>150</v>
      </c>
      <c r="D3" s="115" t="s">
        <v>150</v>
      </c>
      <c r="E3" s="115" t="s">
        <v>150</v>
      </c>
      <c r="F3" s="115" t="s">
        <v>151</v>
      </c>
      <c r="G3" s="115" t="s">
        <v>152</v>
      </c>
      <c r="I3" s="223" t="s">
        <v>153</v>
      </c>
      <c r="J3" s="224"/>
      <c r="K3" s="225"/>
      <c r="L3" s="226"/>
    </row>
    <row r="4" spans="1:12" ht="33" customHeight="1" thickBot="1" x14ac:dyDescent="0.4">
      <c r="A4" s="116"/>
      <c r="B4" s="117" t="s">
        <v>154</v>
      </c>
      <c r="C4" s="117" t="s">
        <v>155</v>
      </c>
      <c r="D4" s="117" t="s">
        <v>156</v>
      </c>
      <c r="E4" s="117" t="s">
        <v>157</v>
      </c>
      <c r="F4" s="117" t="s">
        <v>158</v>
      </c>
      <c r="G4" s="117" t="s">
        <v>159</v>
      </c>
      <c r="I4" s="118" t="s">
        <v>160</v>
      </c>
      <c r="J4" s="119" t="s">
        <v>161</v>
      </c>
      <c r="K4" s="120" t="s">
        <v>162</v>
      </c>
      <c r="L4" s="121" t="s">
        <v>163</v>
      </c>
    </row>
    <row r="5" spans="1:12" ht="17.149999999999999" customHeight="1" x14ac:dyDescent="0.35">
      <c r="A5" s="122" t="s">
        <v>14</v>
      </c>
      <c r="B5" s="123"/>
      <c r="C5" s="123"/>
      <c r="D5" s="123"/>
      <c r="E5" s="123"/>
      <c r="F5" s="123"/>
      <c r="G5" s="123"/>
      <c r="I5" s="124"/>
      <c r="J5" s="125"/>
      <c r="K5" s="125"/>
      <c r="L5" s="126"/>
    </row>
    <row r="6" spans="1:12" ht="17.149999999999999" customHeight="1" x14ac:dyDescent="0.35">
      <c r="A6" s="127" t="s">
        <v>164</v>
      </c>
      <c r="B6" s="128"/>
      <c r="C6" s="128"/>
      <c r="D6" s="128"/>
      <c r="E6" s="128"/>
      <c r="F6" s="128"/>
      <c r="G6" s="129">
        <f>SUM(B6:F6)</f>
        <v>0</v>
      </c>
      <c r="I6" s="124"/>
      <c r="J6" s="125"/>
      <c r="K6" s="125"/>
      <c r="L6" s="126"/>
    </row>
    <row r="7" spans="1:12" ht="17.149999999999999" customHeight="1" thickBot="1" x14ac:dyDescent="0.4">
      <c r="A7" s="130" t="s">
        <v>165</v>
      </c>
      <c r="B7" s="131"/>
      <c r="C7" s="131"/>
      <c r="D7" s="131"/>
      <c r="E7" s="131"/>
      <c r="F7" s="131"/>
      <c r="G7" s="129">
        <f>SUM(B7:F7)</f>
        <v>0</v>
      </c>
      <c r="I7" s="124"/>
      <c r="J7" s="125"/>
      <c r="K7" s="125"/>
      <c r="L7" s="126"/>
    </row>
    <row r="8" spans="1:12" ht="17.149999999999999" customHeight="1" thickTop="1" thickBot="1" x14ac:dyDescent="0.4">
      <c r="A8" s="132" t="s">
        <v>166</v>
      </c>
      <c r="B8" s="133">
        <f>SUM(B5:B7)</f>
        <v>0</v>
      </c>
      <c r="C8" s="133">
        <f t="shared" ref="C8:F8" si="0">SUM(C5:C7)</f>
        <v>0</v>
      </c>
      <c r="D8" s="133">
        <f t="shared" si="0"/>
        <v>0</v>
      </c>
      <c r="E8" s="133">
        <f t="shared" si="0"/>
        <v>0</v>
      </c>
      <c r="F8" s="133">
        <f t="shared" si="0"/>
        <v>0</v>
      </c>
      <c r="G8" s="134">
        <f>SUM(G5:G7)</f>
        <v>0</v>
      </c>
      <c r="I8" s="124"/>
      <c r="J8" s="125"/>
      <c r="K8" s="125"/>
      <c r="L8" s="126"/>
    </row>
    <row r="9" spans="1:12" ht="17.149999999999999" customHeight="1" thickTop="1" x14ac:dyDescent="0.35">
      <c r="A9" s="135" t="s">
        <v>167</v>
      </c>
      <c r="B9" s="136"/>
      <c r="C9" s="136"/>
      <c r="D9" s="136"/>
      <c r="E9" s="136"/>
      <c r="F9" s="136"/>
      <c r="G9" s="136"/>
      <c r="I9" s="124"/>
      <c r="J9" s="125"/>
      <c r="K9" s="125"/>
      <c r="L9" s="126"/>
    </row>
    <row r="10" spans="1:12" ht="17.149999999999999" customHeight="1" x14ac:dyDescent="0.35">
      <c r="A10" s="127" t="s">
        <v>168</v>
      </c>
      <c r="B10" s="128"/>
      <c r="C10" s="128"/>
      <c r="D10" s="128"/>
      <c r="E10" s="128"/>
      <c r="F10" s="128"/>
      <c r="G10" s="137">
        <f>SUM(B10:F10)</f>
        <v>0</v>
      </c>
      <c r="I10" s="124"/>
      <c r="J10" s="125"/>
      <c r="K10" s="125"/>
      <c r="L10" s="126"/>
    </row>
    <row r="11" spans="1:12" ht="17.149999999999999" customHeight="1" x14ac:dyDescent="0.35">
      <c r="A11" s="127" t="s">
        <v>169</v>
      </c>
      <c r="B11" s="128"/>
      <c r="C11" s="128"/>
      <c r="D11" s="128"/>
      <c r="E11" s="128"/>
      <c r="F11" s="128"/>
      <c r="G11" s="137">
        <f t="shared" ref="G11:G20" si="1">SUM(B11:F11)</f>
        <v>0</v>
      </c>
      <c r="I11" s="124"/>
      <c r="J11" s="125"/>
      <c r="K11" s="125"/>
      <c r="L11" s="126"/>
    </row>
    <row r="12" spans="1:12" ht="17.149999999999999" customHeight="1" x14ac:dyDescent="0.35">
      <c r="A12" s="127" t="s">
        <v>170</v>
      </c>
      <c r="B12" s="128"/>
      <c r="C12" s="128"/>
      <c r="D12" s="128"/>
      <c r="E12" s="128"/>
      <c r="F12" s="128"/>
      <c r="G12" s="137">
        <f t="shared" si="1"/>
        <v>0</v>
      </c>
      <c r="I12" s="124"/>
      <c r="J12" s="125"/>
      <c r="K12" s="125"/>
      <c r="L12" s="126"/>
    </row>
    <row r="13" spans="1:12" ht="17.149999999999999" customHeight="1" x14ac:dyDescent="0.35">
      <c r="A13" s="127" t="s">
        <v>171</v>
      </c>
      <c r="B13" s="128"/>
      <c r="C13" s="128"/>
      <c r="D13" s="128"/>
      <c r="E13" s="128"/>
      <c r="F13" s="128"/>
      <c r="G13" s="137">
        <f t="shared" si="1"/>
        <v>0</v>
      </c>
      <c r="I13" s="124"/>
      <c r="J13" s="125"/>
      <c r="K13" s="125"/>
      <c r="L13" s="126"/>
    </row>
    <row r="14" spans="1:12" ht="17.149999999999999" customHeight="1" x14ac:dyDescent="0.35">
      <c r="A14" s="127" t="s">
        <v>172</v>
      </c>
      <c r="B14" s="128"/>
      <c r="C14" s="128"/>
      <c r="D14" s="128"/>
      <c r="E14" s="128"/>
      <c r="F14" s="128"/>
      <c r="G14" s="137">
        <f t="shared" si="1"/>
        <v>0</v>
      </c>
      <c r="I14" s="124"/>
      <c r="J14" s="125"/>
      <c r="K14" s="125"/>
      <c r="L14" s="126"/>
    </row>
    <row r="15" spans="1:12" ht="17.149999999999999" customHeight="1" x14ac:dyDescent="0.35">
      <c r="A15" s="127" t="s">
        <v>173</v>
      </c>
      <c r="B15" s="128"/>
      <c r="C15" s="128"/>
      <c r="D15" s="128"/>
      <c r="E15" s="128"/>
      <c r="F15" s="128"/>
      <c r="G15" s="137">
        <f t="shared" si="1"/>
        <v>0</v>
      </c>
      <c r="I15" s="124"/>
      <c r="J15" s="125"/>
      <c r="K15" s="125"/>
      <c r="L15" s="126"/>
    </row>
    <row r="16" spans="1:12" ht="17.149999999999999" customHeight="1" x14ac:dyDescent="0.35">
      <c r="A16" s="127" t="s">
        <v>174</v>
      </c>
      <c r="B16" s="128"/>
      <c r="C16" s="128"/>
      <c r="D16" s="128"/>
      <c r="E16" s="128"/>
      <c r="F16" s="128"/>
      <c r="G16" s="137">
        <f t="shared" si="1"/>
        <v>0</v>
      </c>
      <c r="I16" s="124"/>
      <c r="J16" s="125"/>
      <c r="K16" s="125"/>
      <c r="L16" s="126"/>
    </row>
    <row r="17" spans="1:12" ht="17.149999999999999" customHeight="1" x14ac:dyDescent="0.35">
      <c r="A17" s="127" t="s">
        <v>175</v>
      </c>
      <c r="B17" s="128"/>
      <c r="C17" s="128"/>
      <c r="D17" s="128"/>
      <c r="E17" s="128"/>
      <c r="F17" s="128"/>
      <c r="G17" s="137">
        <f t="shared" si="1"/>
        <v>0</v>
      </c>
      <c r="I17" s="124"/>
      <c r="J17" s="125"/>
      <c r="K17" s="125"/>
      <c r="L17" s="126"/>
    </row>
    <row r="18" spans="1:12" ht="17.149999999999999" customHeight="1" x14ac:dyDescent="0.35">
      <c r="A18" s="127" t="s">
        <v>176</v>
      </c>
      <c r="B18" s="128"/>
      <c r="C18" s="128"/>
      <c r="D18" s="128"/>
      <c r="E18" s="128"/>
      <c r="F18" s="128"/>
      <c r="G18" s="137">
        <f t="shared" si="1"/>
        <v>0</v>
      </c>
      <c r="I18" s="124"/>
      <c r="J18" s="125"/>
      <c r="K18" s="125"/>
      <c r="L18" s="126"/>
    </row>
    <row r="19" spans="1:12" ht="17.149999999999999" customHeight="1" x14ac:dyDescent="0.35">
      <c r="A19" s="127" t="s">
        <v>177</v>
      </c>
      <c r="B19" s="128"/>
      <c r="C19" s="128"/>
      <c r="D19" s="128"/>
      <c r="E19" s="128"/>
      <c r="F19" s="128"/>
      <c r="G19" s="137">
        <f t="shared" si="1"/>
        <v>0</v>
      </c>
      <c r="I19" s="124"/>
      <c r="J19" s="125"/>
      <c r="K19" s="125"/>
      <c r="L19" s="126"/>
    </row>
    <row r="20" spans="1:12" ht="17.149999999999999" customHeight="1" thickBot="1" x14ac:dyDescent="0.4">
      <c r="A20" s="138" t="s">
        <v>178</v>
      </c>
      <c r="B20" s="131"/>
      <c r="C20" s="131"/>
      <c r="D20" s="131"/>
      <c r="E20" s="131"/>
      <c r="F20" s="131"/>
      <c r="G20" s="137">
        <f t="shared" si="1"/>
        <v>0</v>
      </c>
      <c r="I20" s="124"/>
      <c r="J20" s="125"/>
      <c r="K20" s="125"/>
      <c r="L20" s="126"/>
    </row>
    <row r="21" spans="1:12" ht="17.149999999999999" customHeight="1" thickTop="1" thickBot="1" x14ac:dyDescent="0.4">
      <c r="A21" s="132" t="s">
        <v>179</v>
      </c>
      <c r="B21" s="133">
        <f t="shared" ref="B21:G21" si="2">SUM(B9:B20)</f>
        <v>0</v>
      </c>
      <c r="C21" s="133">
        <f t="shared" si="2"/>
        <v>0</v>
      </c>
      <c r="D21" s="133">
        <f t="shared" si="2"/>
        <v>0</v>
      </c>
      <c r="E21" s="133">
        <f t="shared" si="2"/>
        <v>0</v>
      </c>
      <c r="F21" s="133">
        <f t="shared" si="2"/>
        <v>0</v>
      </c>
      <c r="G21" s="139">
        <f t="shared" si="2"/>
        <v>0</v>
      </c>
      <c r="I21" s="124"/>
      <c r="J21" s="125"/>
      <c r="K21" s="125"/>
      <c r="L21" s="126"/>
    </row>
    <row r="22" spans="1:12" ht="17.149999999999999" customHeight="1" thickTop="1" x14ac:dyDescent="0.35">
      <c r="A22" s="135" t="s">
        <v>21</v>
      </c>
      <c r="B22" s="136"/>
      <c r="C22" s="136"/>
      <c r="D22" s="136"/>
      <c r="E22" s="136"/>
      <c r="F22" s="136"/>
      <c r="G22" s="137"/>
      <c r="I22" s="124"/>
      <c r="J22" s="125"/>
      <c r="K22" s="125"/>
      <c r="L22" s="126"/>
    </row>
    <row r="23" spans="1:12" ht="17.149999999999999" customHeight="1" thickBot="1" x14ac:dyDescent="0.4">
      <c r="A23" s="127" t="s">
        <v>180</v>
      </c>
      <c r="B23" s="128"/>
      <c r="C23" s="128"/>
      <c r="D23" s="128"/>
      <c r="E23" s="128"/>
      <c r="F23" s="128"/>
      <c r="G23" s="137">
        <f>SUM(B23:F23)</f>
        <v>0</v>
      </c>
      <c r="I23" s="140"/>
      <c r="J23" s="141"/>
      <c r="K23" s="141"/>
      <c r="L23" s="142"/>
    </row>
    <row r="24" spans="1:12" ht="17.149999999999999" customHeight="1" x14ac:dyDescent="0.35">
      <c r="A24" s="127" t="s">
        <v>181</v>
      </c>
      <c r="B24" s="128"/>
      <c r="C24" s="128"/>
      <c r="D24" s="128"/>
      <c r="E24" s="128"/>
      <c r="F24" s="128"/>
      <c r="G24" s="137">
        <f t="shared" ref="G24:G27" si="3">SUM(B24:F24)</f>
        <v>0</v>
      </c>
    </row>
    <row r="25" spans="1:12" ht="17.149999999999999" customHeight="1" x14ac:dyDescent="0.35">
      <c r="A25" s="127" t="s">
        <v>182</v>
      </c>
      <c r="B25" s="128"/>
      <c r="C25" s="128"/>
      <c r="D25" s="128"/>
      <c r="E25" s="128"/>
      <c r="F25" s="128"/>
      <c r="G25" s="137">
        <f t="shared" si="3"/>
        <v>0</v>
      </c>
      <c r="J25" s="143"/>
      <c r="K25" s="143"/>
    </row>
    <row r="26" spans="1:12" ht="17.149999999999999" customHeight="1" x14ac:dyDescent="0.35">
      <c r="A26" s="127" t="s">
        <v>183</v>
      </c>
      <c r="B26" s="128"/>
      <c r="C26" s="128"/>
      <c r="D26" s="128"/>
      <c r="E26" s="128"/>
      <c r="F26" s="128"/>
      <c r="G26" s="137">
        <f t="shared" si="3"/>
        <v>0</v>
      </c>
    </row>
    <row r="27" spans="1:12" ht="17.149999999999999" customHeight="1" thickBot="1" x14ac:dyDescent="0.4">
      <c r="A27" s="130" t="s">
        <v>184</v>
      </c>
      <c r="B27" s="131"/>
      <c r="C27" s="131"/>
      <c r="D27" s="131"/>
      <c r="E27" s="131"/>
      <c r="F27" s="131"/>
      <c r="G27" s="137">
        <f t="shared" si="3"/>
        <v>0</v>
      </c>
    </row>
    <row r="28" spans="1:12" ht="17.149999999999999" customHeight="1" thickTop="1" thickBot="1" x14ac:dyDescent="0.4">
      <c r="A28" s="132" t="s">
        <v>185</v>
      </c>
      <c r="B28" s="133">
        <f>SUM(B22:B27)</f>
        <v>0</v>
      </c>
      <c r="C28" s="133">
        <f t="shared" ref="C28:G28" si="4">SUM(C22:C27)</f>
        <v>0</v>
      </c>
      <c r="D28" s="133">
        <f t="shared" si="4"/>
        <v>0</v>
      </c>
      <c r="E28" s="133">
        <f t="shared" si="4"/>
        <v>0</v>
      </c>
      <c r="F28" s="133">
        <f t="shared" si="4"/>
        <v>0</v>
      </c>
      <c r="G28" s="139">
        <f t="shared" si="4"/>
        <v>0</v>
      </c>
    </row>
    <row r="29" spans="1:12" ht="17.149999999999999" customHeight="1" thickTop="1" x14ac:dyDescent="0.35">
      <c r="A29" s="135" t="s">
        <v>25</v>
      </c>
      <c r="B29" s="136"/>
      <c r="C29" s="136"/>
      <c r="D29" s="136"/>
      <c r="E29" s="136"/>
      <c r="F29" s="136"/>
      <c r="G29" s="137"/>
    </row>
    <row r="30" spans="1:12" ht="17.149999999999999" customHeight="1" x14ac:dyDescent="0.35">
      <c r="A30" s="127" t="s">
        <v>186</v>
      </c>
      <c r="B30" s="128"/>
      <c r="C30" s="128"/>
      <c r="D30" s="128"/>
      <c r="E30" s="128"/>
      <c r="F30" s="128"/>
      <c r="G30" s="137">
        <f>SUM(B30:F30)</f>
        <v>0</v>
      </c>
    </row>
    <row r="31" spans="1:12" ht="17.149999999999999" customHeight="1" x14ac:dyDescent="0.35">
      <c r="A31" s="127" t="s">
        <v>187</v>
      </c>
      <c r="B31" s="128"/>
      <c r="C31" s="128"/>
      <c r="D31" s="128"/>
      <c r="E31" s="128"/>
      <c r="F31" s="128"/>
      <c r="G31" s="137">
        <f t="shared" ref="G31:G34" si="5">SUM(B31:F31)</f>
        <v>0</v>
      </c>
    </row>
    <row r="32" spans="1:12" ht="17.149999999999999" customHeight="1" x14ac:dyDescent="0.35">
      <c r="A32" s="127" t="s">
        <v>188</v>
      </c>
      <c r="B32" s="128"/>
      <c r="C32" s="128"/>
      <c r="D32" s="128"/>
      <c r="E32" s="128"/>
      <c r="F32" s="128"/>
      <c r="G32" s="137">
        <f t="shared" si="5"/>
        <v>0</v>
      </c>
    </row>
    <row r="33" spans="1:7" ht="17.149999999999999" customHeight="1" x14ac:dyDescent="0.35">
      <c r="A33" s="127" t="s">
        <v>189</v>
      </c>
      <c r="B33" s="128"/>
      <c r="C33" s="128"/>
      <c r="D33" s="128"/>
      <c r="E33" s="128"/>
      <c r="F33" s="128"/>
      <c r="G33" s="137">
        <f t="shared" si="5"/>
        <v>0</v>
      </c>
    </row>
    <row r="34" spans="1:7" ht="17.149999999999999" customHeight="1" thickBot="1" x14ac:dyDescent="0.4">
      <c r="A34" s="138" t="s">
        <v>178</v>
      </c>
      <c r="B34" s="131"/>
      <c r="C34" s="131"/>
      <c r="D34" s="131"/>
      <c r="E34" s="131"/>
      <c r="F34" s="131"/>
      <c r="G34" s="137">
        <f t="shared" si="5"/>
        <v>0</v>
      </c>
    </row>
    <row r="35" spans="1:7" ht="17.149999999999999" customHeight="1" thickTop="1" thickBot="1" x14ac:dyDescent="0.4">
      <c r="A35" s="144" t="s">
        <v>190</v>
      </c>
      <c r="B35" s="145">
        <f>SUM(B29:B34)</f>
        <v>0</v>
      </c>
      <c r="C35" s="145">
        <f t="shared" ref="C35:E35" si="6">SUM(C29:C34)</f>
        <v>0</v>
      </c>
      <c r="D35" s="145">
        <f t="shared" si="6"/>
        <v>0</v>
      </c>
      <c r="E35" s="145">
        <f t="shared" si="6"/>
        <v>0</v>
      </c>
      <c r="F35" s="145">
        <f>SUM(F29:F34)</f>
        <v>0</v>
      </c>
      <c r="G35" s="139">
        <f>SUM(G29:G34)</f>
        <v>0</v>
      </c>
    </row>
    <row r="36" spans="1:7" ht="17.149999999999999" customHeight="1" thickTop="1" thickBot="1" x14ac:dyDescent="0.4">
      <c r="A36" s="146" t="s">
        <v>191</v>
      </c>
      <c r="B36" s="147">
        <f>B35+B28+B21+B8</f>
        <v>0</v>
      </c>
      <c r="C36" s="147">
        <f t="shared" ref="C36:E36" si="7">C35+C28+C21+C8</f>
        <v>0</v>
      </c>
      <c r="D36" s="147">
        <f>D35+D28+D21+D8</f>
        <v>0</v>
      </c>
      <c r="E36" s="147">
        <f t="shared" si="7"/>
        <v>0</v>
      </c>
      <c r="F36" s="147">
        <f>F35+F28+F21+F8</f>
        <v>0</v>
      </c>
      <c r="G36" s="147">
        <f>G35+G28+G21+G8</f>
        <v>0</v>
      </c>
    </row>
    <row r="38" spans="1:7" ht="13" customHeight="1" x14ac:dyDescent="0.35">
      <c r="A38" s="227" t="s">
        <v>192</v>
      </c>
      <c r="B38" s="228"/>
      <c r="C38" s="228"/>
      <c r="D38" s="228"/>
      <c r="E38" s="228"/>
      <c r="F38" s="228"/>
      <c r="G38" s="229"/>
    </row>
    <row r="39" spans="1:7" ht="13" customHeight="1" x14ac:dyDescent="0.35">
      <c r="A39" s="230"/>
      <c r="B39" s="231"/>
      <c r="C39" s="231"/>
      <c r="D39" s="231"/>
      <c r="E39" s="231"/>
      <c r="F39" s="231"/>
      <c r="G39" s="232"/>
    </row>
    <row r="40" spans="1:7" ht="13" customHeight="1" x14ac:dyDescent="0.35">
      <c r="A40" s="230"/>
      <c r="B40" s="231"/>
      <c r="C40" s="231"/>
      <c r="D40" s="231"/>
      <c r="E40" s="231"/>
      <c r="F40" s="231"/>
      <c r="G40" s="232"/>
    </row>
    <row r="41" spans="1:7" ht="13" customHeight="1" x14ac:dyDescent="0.35">
      <c r="A41" s="230"/>
      <c r="B41" s="231"/>
      <c r="C41" s="231"/>
      <c r="D41" s="231"/>
      <c r="E41" s="231"/>
      <c r="F41" s="231"/>
      <c r="G41" s="232"/>
    </row>
    <row r="42" spans="1:7" ht="13" customHeight="1" x14ac:dyDescent="0.35">
      <c r="A42" s="233"/>
      <c r="B42" s="234"/>
      <c r="C42" s="234"/>
      <c r="D42" s="234"/>
      <c r="E42" s="234"/>
      <c r="F42" s="234"/>
      <c r="G42" s="235"/>
    </row>
  </sheetData>
  <sheetProtection algorithmName="SHA-512" hashValue="uXDZcTVhhbRCBi/g5a91/w6OZZdwu8EhKgVaIjSynow/B5jYdAOdvyVTMuTPzg3eN6JD8sjJ0cAbWSYD3Bw6dQ==" saltValue="LN6oih8PQwRCLO2t/yhPgQ==" spinCount="100000" sheet="1" objects="1" scenarios="1"/>
  <mergeCells count="4">
    <mergeCell ref="B1:G1"/>
    <mergeCell ref="A2:G2"/>
    <mergeCell ref="I3:L3"/>
    <mergeCell ref="A38:G42"/>
  </mergeCells>
  <pageMargins left="0.75" right="0.75" top="1" bottom="0.75" header="0.5" footer="0.5"/>
  <pageSetup scale="85" orientation="portrait" blackAndWhite="1" r:id="rId1"/>
  <headerFooter scaleWithDoc="0" alignWithMargins="0">
    <oddHeader>&amp;L&amp;"Arial,Bold"&amp;10AGENCY, PROGRAM AND CITY SHARE EXPENSES&amp;R&amp;8CITY OF MADISON
COMMUNITY RESOURCES PROGRAM
APPENDIX II</oddHeader>
    <oddFooter>&amp;L&amp;"Times New Roman,Regular"&amp;6&amp;D-&amp;F:&amp;A&amp;R&amp;8Page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174B-7BBB-48F1-BE4B-09222C32F55B}">
  <sheetPr>
    <tabColor theme="6" tint="0.39997558519241921"/>
  </sheetPr>
  <dimension ref="A1:L42"/>
  <sheetViews>
    <sheetView zoomScale="60" zoomScaleNormal="60" zoomScaleSheetLayoutView="100" workbookViewId="0">
      <selection activeCell="C15" sqref="C15"/>
    </sheetView>
  </sheetViews>
  <sheetFormatPr defaultColWidth="10.453125" defaultRowHeight="13" customHeight="1" x14ac:dyDescent="0.35"/>
  <cols>
    <col min="1" max="1" width="55.54296875" style="113" customWidth="1"/>
    <col min="2" max="6" width="15.1796875" style="113" customWidth="1"/>
    <col min="7" max="7" width="15.81640625" style="113" customWidth="1"/>
    <col min="8" max="8" width="4.1796875" style="113" customWidth="1"/>
    <col min="9" max="9" width="22.7265625" style="113" customWidth="1"/>
    <col min="10" max="11" width="12.7265625" style="113" customWidth="1"/>
    <col min="12" max="12" width="66.81640625" style="113" customWidth="1"/>
    <col min="13" max="16384" width="10.453125" style="113"/>
  </cols>
  <sheetData>
    <row r="1" spans="1:12" ht="35.25" customHeight="1" x14ac:dyDescent="0.35">
      <c r="A1" s="112" t="s">
        <v>148</v>
      </c>
      <c r="B1" s="220"/>
      <c r="C1" s="221"/>
      <c r="D1" s="221"/>
      <c r="E1" s="221"/>
      <c r="F1" s="221"/>
      <c r="G1" s="221"/>
    </row>
    <row r="2" spans="1:12" ht="11" thickBot="1" x14ac:dyDescent="0.4">
      <c r="A2" s="222"/>
      <c r="B2" s="222"/>
      <c r="C2" s="222"/>
      <c r="D2" s="222"/>
      <c r="E2" s="222"/>
      <c r="F2" s="222"/>
      <c r="G2" s="222"/>
    </row>
    <row r="3" spans="1:12" ht="17.149999999999999" customHeight="1" x14ac:dyDescent="0.35">
      <c r="A3" s="114" t="s">
        <v>149</v>
      </c>
      <c r="B3" s="115" t="s">
        <v>150</v>
      </c>
      <c r="C3" s="115" t="s">
        <v>150</v>
      </c>
      <c r="D3" s="115" t="s">
        <v>150</v>
      </c>
      <c r="E3" s="115" t="s">
        <v>150</v>
      </c>
      <c r="F3" s="115" t="s">
        <v>151</v>
      </c>
      <c r="G3" s="115" t="s">
        <v>152</v>
      </c>
      <c r="I3" s="223" t="s">
        <v>153</v>
      </c>
      <c r="J3" s="224"/>
      <c r="K3" s="225"/>
      <c r="L3" s="226"/>
    </row>
    <row r="4" spans="1:12" ht="33" customHeight="1" thickBot="1" x14ac:dyDescent="0.4">
      <c r="A4" s="116"/>
      <c r="B4" s="117" t="s">
        <v>154</v>
      </c>
      <c r="C4" s="117" t="s">
        <v>155</v>
      </c>
      <c r="D4" s="117" t="s">
        <v>156</v>
      </c>
      <c r="E4" s="117" t="s">
        <v>157</v>
      </c>
      <c r="F4" s="117" t="s">
        <v>158</v>
      </c>
      <c r="G4" s="117" t="s">
        <v>159</v>
      </c>
      <c r="I4" s="118" t="s">
        <v>160</v>
      </c>
      <c r="J4" s="119" t="s">
        <v>161</v>
      </c>
      <c r="K4" s="120" t="s">
        <v>162</v>
      </c>
      <c r="L4" s="121" t="s">
        <v>163</v>
      </c>
    </row>
    <row r="5" spans="1:12" ht="17.149999999999999" customHeight="1" x14ac:dyDescent="0.35">
      <c r="A5" s="122" t="s">
        <v>14</v>
      </c>
      <c r="B5" s="123"/>
      <c r="C5" s="123"/>
      <c r="D5" s="123"/>
      <c r="E5" s="123"/>
      <c r="F5" s="123"/>
      <c r="G5" s="123"/>
      <c r="I5" s="124"/>
      <c r="J5" s="125"/>
      <c r="K5" s="125"/>
      <c r="L5" s="126"/>
    </row>
    <row r="6" spans="1:12" ht="17.149999999999999" customHeight="1" x14ac:dyDescent="0.35">
      <c r="A6" s="127" t="s">
        <v>164</v>
      </c>
      <c r="B6" s="128"/>
      <c r="C6" s="128"/>
      <c r="D6" s="128"/>
      <c r="E6" s="128"/>
      <c r="F6" s="128"/>
      <c r="G6" s="129">
        <f>SUM(B6:F6)</f>
        <v>0</v>
      </c>
      <c r="I6" s="124"/>
      <c r="J6" s="125"/>
      <c r="K6" s="125"/>
      <c r="L6" s="126"/>
    </row>
    <row r="7" spans="1:12" ht="17.149999999999999" customHeight="1" thickBot="1" x14ac:dyDescent="0.4">
      <c r="A7" s="130" t="s">
        <v>165</v>
      </c>
      <c r="B7" s="131"/>
      <c r="C7" s="131"/>
      <c r="D7" s="131"/>
      <c r="E7" s="131"/>
      <c r="F7" s="131"/>
      <c r="G7" s="129">
        <f>SUM(B7:F7)</f>
        <v>0</v>
      </c>
      <c r="I7" s="124"/>
      <c r="J7" s="125"/>
      <c r="K7" s="125"/>
      <c r="L7" s="126"/>
    </row>
    <row r="8" spans="1:12" ht="17.149999999999999" customHeight="1" thickTop="1" thickBot="1" x14ac:dyDescent="0.4">
      <c r="A8" s="132" t="s">
        <v>166</v>
      </c>
      <c r="B8" s="133">
        <f>SUM(B5:B7)</f>
        <v>0</v>
      </c>
      <c r="C8" s="133">
        <f t="shared" ref="C8:F8" si="0">SUM(C5:C7)</f>
        <v>0</v>
      </c>
      <c r="D8" s="133">
        <f t="shared" si="0"/>
        <v>0</v>
      </c>
      <c r="E8" s="133">
        <f t="shared" si="0"/>
        <v>0</v>
      </c>
      <c r="F8" s="133">
        <f t="shared" si="0"/>
        <v>0</v>
      </c>
      <c r="G8" s="134">
        <f>SUM(G5:G7)</f>
        <v>0</v>
      </c>
      <c r="I8" s="124"/>
      <c r="J8" s="125"/>
      <c r="K8" s="125"/>
      <c r="L8" s="126"/>
    </row>
    <row r="9" spans="1:12" ht="17.149999999999999" customHeight="1" thickTop="1" x14ac:dyDescent="0.35">
      <c r="A9" s="135" t="s">
        <v>167</v>
      </c>
      <c r="B9" s="136"/>
      <c r="C9" s="136"/>
      <c r="D9" s="136"/>
      <c r="E9" s="136"/>
      <c r="F9" s="136"/>
      <c r="G9" s="136"/>
      <c r="I9" s="124"/>
      <c r="J9" s="125"/>
      <c r="K9" s="125"/>
      <c r="L9" s="126"/>
    </row>
    <row r="10" spans="1:12" ht="17.149999999999999" customHeight="1" x14ac:dyDescent="0.35">
      <c r="A10" s="127" t="s">
        <v>168</v>
      </c>
      <c r="B10" s="128"/>
      <c r="C10" s="128"/>
      <c r="D10" s="128"/>
      <c r="E10" s="128"/>
      <c r="F10" s="128"/>
      <c r="G10" s="137">
        <f>SUM(B10:F10)</f>
        <v>0</v>
      </c>
      <c r="I10" s="124"/>
      <c r="J10" s="125"/>
      <c r="K10" s="125"/>
      <c r="L10" s="126"/>
    </row>
    <row r="11" spans="1:12" ht="17.149999999999999" customHeight="1" x14ac:dyDescent="0.35">
      <c r="A11" s="127" t="s">
        <v>169</v>
      </c>
      <c r="B11" s="128"/>
      <c r="C11" s="128"/>
      <c r="D11" s="128"/>
      <c r="E11" s="128"/>
      <c r="F11" s="128"/>
      <c r="G11" s="137">
        <f t="shared" ref="G11:G20" si="1">SUM(B11:F11)</f>
        <v>0</v>
      </c>
      <c r="I11" s="124"/>
      <c r="J11" s="125"/>
      <c r="K11" s="125"/>
      <c r="L11" s="126"/>
    </row>
    <row r="12" spans="1:12" ht="17.149999999999999" customHeight="1" x14ac:dyDescent="0.35">
      <c r="A12" s="127" t="s">
        <v>170</v>
      </c>
      <c r="B12" s="128"/>
      <c r="C12" s="128"/>
      <c r="D12" s="128"/>
      <c r="E12" s="128"/>
      <c r="F12" s="128"/>
      <c r="G12" s="137">
        <f t="shared" si="1"/>
        <v>0</v>
      </c>
      <c r="I12" s="124"/>
      <c r="J12" s="125"/>
      <c r="K12" s="125"/>
      <c r="L12" s="126"/>
    </row>
    <row r="13" spans="1:12" ht="17.149999999999999" customHeight="1" x14ac:dyDescent="0.35">
      <c r="A13" s="127" t="s">
        <v>171</v>
      </c>
      <c r="B13" s="128"/>
      <c r="C13" s="128"/>
      <c r="D13" s="128"/>
      <c r="E13" s="128"/>
      <c r="F13" s="128"/>
      <c r="G13" s="137">
        <f t="shared" si="1"/>
        <v>0</v>
      </c>
      <c r="I13" s="124"/>
      <c r="J13" s="125"/>
      <c r="K13" s="125"/>
      <c r="L13" s="126"/>
    </row>
    <row r="14" spans="1:12" ht="17.149999999999999" customHeight="1" x14ac:dyDescent="0.35">
      <c r="A14" s="127" t="s">
        <v>172</v>
      </c>
      <c r="B14" s="128"/>
      <c r="C14" s="128"/>
      <c r="D14" s="128"/>
      <c r="E14" s="128"/>
      <c r="F14" s="128"/>
      <c r="G14" s="137">
        <f t="shared" si="1"/>
        <v>0</v>
      </c>
      <c r="I14" s="124"/>
      <c r="J14" s="125"/>
      <c r="K14" s="125"/>
      <c r="L14" s="126"/>
    </row>
    <row r="15" spans="1:12" ht="17.149999999999999" customHeight="1" x14ac:dyDescent="0.35">
      <c r="A15" s="127" t="s">
        <v>173</v>
      </c>
      <c r="B15" s="128"/>
      <c r="C15" s="128"/>
      <c r="D15" s="128"/>
      <c r="E15" s="128"/>
      <c r="F15" s="128"/>
      <c r="G15" s="137">
        <f t="shared" si="1"/>
        <v>0</v>
      </c>
      <c r="I15" s="124"/>
      <c r="J15" s="125"/>
      <c r="K15" s="125"/>
      <c r="L15" s="126"/>
    </row>
    <row r="16" spans="1:12" ht="17.149999999999999" customHeight="1" x14ac:dyDescent="0.35">
      <c r="A16" s="127" t="s">
        <v>174</v>
      </c>
      <c r="B16" s="128"/>
      <c r="C16" s="128"/>
      <c r="D16" s="128"/>
      <c r="E16" s="128"/>
      <c r="F16" s="128"/>
      <c r="G16" s="137">
        <f t="shared" si="1"/>
        <v>0</v>
      </c>
      <c r="I16" s="124"/>
      <c r="J16" s="125"/>
      <c r="K16" s="125"/>
      <c r="L16" s="126"/>
    </row>
    <row r="17" spans="1:12" ht="17.149999999999999" customHeight="1" x14ac:dyDescent="0.35">
      <c r="A17" s="127" t="s">
        <v>175</v>
      </c>
      <c r="B17" s="128"/>
      <c r="C17" s="128"/>
      <c r="D17" s="128"/>
      <c r="E17" s="128"/>
      <c r="F17" s="128"/>
      <c r="G17" s="137">
        <f t="shared" si="1"/>
        <v>0</v>
      </c>
      <c r="I17" s="124"/>
      <c r="J17" s="125"/>
      <c r="K17" s="125"/>
      <c r="L17" s="126"/>
    </row>
    <row r="18" spans="1:12" ht="17.149999999999999" customHeight="1" x14ac:dyDescent="0.35">
      <c r="A18" s="127" t="s">
        <v>176</v>
      </c>
      <c r="B18" s="128"/>
      <c r="C18" s="128"/>
      <c r="D18" s="128"/>
      <c r="E18" s="128"/>
      <c r="F18" s="128"/>
      <c r="G18" s="137">
        <f t="shared" si="1"/>
        <v>0</v>
      </c>
      <c r="I18" s="124"/>
      <c r="J18" s="125"/>
      <c r="K18" s="125"/>
      <c r="L18" s="126"/>
    </row>
    <row r="19" spans="1:12" ht="17.149999999999999" customHeight="1" x14ac:dyDescent="0.35">
      <c r="A19" s="127" t="s">
        <v>177</v>
      </c>
      <c r="B19" s="128"/>
      <c r="C19" s="128"/>
      <c r="D19" s="128"/>
      <c r="E19" s="128"/>
      <c r="F19" s="128"/>
      <c r="G19" s="137">
        <f t="shared" si="1"/>
        <v>0</v>
      </c>
      <c r="I19" s="124"/>
      <c r="J19" s="125"/>
      <c r="K19" s="125"/>
      <c r="L19" s="126"/>
    </row>
    <row r="20" spans="1:12" ht="17.149999999999999" customHeight="1" thickBot="1" x14ac:dyDescent="0.4">
      <c r="A20" s="138" t="s">
        <v>178</v>
      </c>
      <c r="B20" s="131"/>
      <c r="C20" s="131"/>
      <c r="D20" s="131"/>
      <c r="E20" s="131"/>
      <c r="F20" s="131"/>
      <c r="G20" s="137">
        <f t="shared" si="1"/>
        <v>0</v>
      </c>
      <c r="I20" s="124"/>
      <c r="J20" s="125"/>
      <c r="K20" s="125"/>
      <c r="L20" s="126"/>
    </row>
    <row r="21" spans="1:12" ht="17.149999999999999" customHeight="1" thickTop="1" thickBot="1" x14ac:dyDescent="0.4">
      <c r="A21" s="132" t="s">
        <v>179</v>
      </c>
      <c r="B21" s="133">
        <f t="shared" ref="B21:G21" si="2">SUM(B9:B20)</f>
        <v>0</v>
      </c>
      <c r="C21" s="133">
        <f t="shared" si="2"/>
        <v>0</v>
      </c>
      <c r="D21" s="133">
        <f t="shared" si="2"/>
        <v>0</v>
      </c>
      <c r="E21" s="133">
        <f t="shared" si="2"/>
        <v>0</v>
      </c>
      <c r="F21" s="133">
        <f t="shared" si="2"/>
        <v>0</v>
      </c>
      <c r="G21" s="139">
        <f t="shared" si="2"/>
        <v>0</v>
      </c>
      <c r="I21" s="124"/>
      <c r="J21" s="125"/>
      <c r="K21" s="125"/>
      <c r="L21" s="126"/>
    </row>
    <row r="22" spans="1:12" ht="17.149999999999999" customHeight="1" thickTop="1" x14ac:dyDescent="0.35">
      <c r="A22" s="135" t="s">
        <v>21</v>
      </c>
      <c r="B22" s="136"/>
      <c r="C22" s="136"/>
      <c r="D22" s="136"/>
      <c r="E22" s="136"/>
      <c r="F22" s="136"/>
      <c r="G22" s="137"/>
      <c r="I22" s="124"/>
      <c r="J22" s="125"/>
      <c r="K22" s="125"/>
      <c r="L22" s="126"/>
    </row>
    <row r="23" spans="1:12" ht="17.149999999999999" customHeight="1" thickBot="1" x14ac:dyDescent="0.4">
      <c r="A23" s="127" t="s">
        <v>180</v>
      </c>
      <c r="B23" s="128"/>
      <c r="C23" s="128"/>
      <c r="D23" s="128"/>
      <c r="E23" s="128"/>
      <c r="F23" s="128"/>
      <c r="G23" s="137">
        <f>SUM(B23:F23)</f>
        <v>0</v>
      </c>
      <c r="I23" s="140"/>
      <c r="J23" s="141"/>
      <c r="K23" s="141"/>
      <c r="L23" s="142"/>
    </row>
    <row r="24" spans="1:12" ht="17.149999999999999" customHeight="1" x14ac:dyDescent="0.35">
      <c r="A24" s="127" t="s">
        <v>181</v>
      </c>
      <c r="B24" s="128"/>
      <c r="C24" s="128"/>
      <c r="D24" s="128"/>
      <c r="E24" s="128"/>
      <c r="F24" s="128"/>
      <c r="G24" s="137">
        <f t="shared" ref="G24:G27" si="3">SUM(B24:F24)</f>
        <v>0</v>
      </c>
    </row>
    <row r="25" spans="1:12" ht="17.149999999999999" customHeight="1" x14ac:dyDescent="0.35">
      <c r="A25" s="127" t="s">
        <v>182</v>
      </c>
      <c r="B25" s="128"/>
      <c r="C25" s="128"/>
      <c r="D25" s="128"/>
      <c r="E25" s="128"/>
      <c r="F25" s="128"/>
      <c r="G25" s="137">
        <f t="shared" si="3"/>
        <v>0</v>
      </c>
      <c r="J25" s="143"/>
      <c r="K25" s="143"/>
    </row>
    <row r="26" spans="1:12" ht="17.149999999999999" customHeight="1" x14ac:dyDescent="0.35">
      <c r="A26" s="127" t="s">
        <v>183</v>
      </c>
      <c r="B26" s="128"/>
      <c r="C26" s="128"/>
      <c r="D26" s="128"/>
      <c r="E26" s="128"/>
      <c r="F26" s="128"/>
      <c r="G26" s="137">
        <f t="shared" si="3"/>
        <v>0</v>
      </c>
    </row>
    <row r="27" spans="1:12" ht="17.149999999999999" customHeight="1" thickBot="1" x14ac:dyDescent="0.4">
      <c r="A27" s="130" t="s">
        <v>184</v>
      </c>
      <c r="B27" s="131"/>
      <c r="C27" s="131"/>
      <c r="D27" s="131"/>
      <c r="E27" s="131"/>
      <c r="F27" s="131"/>
      <c r="G27" s="137">
        <f t="shared" si="3"/>
        <v>0</v>
      </c>
    </row>
    <row r="28" spans="1:12" ht="17.149999999999999" customHeight="1" thickTop="1" thickBot="1" x14ac:dyDescent="0.4">
      <c r="A28" s="132" t="s">
        <v>185</v>
      </c>
      <c r="B28" s="133">
        <f>SUM(B22:B27)</f>
        <v>0</v>
      </c>
      <c r="C28" s="133">
        <f t="shared" ref="C28:G28" si="4">SUM(C22:C27)</f>
        <v>0</v>
      </c>
      <c r="D28" s="133">
        <f t="shared" si="4"/>
        <v>0</v>
      </c>
      <c r="E28" s="133">
        <f t="shared" si="4"/>
        <v>0</v>
      </c>
      <c r="F28" s="133">
        <f t="shared" si="4"/>
        <v>0</v>
      </c>
      <c r="G28" s="139">
        <f t="shared" si="4"/>
        <v>0</v>
      </c>
    </row>
    <row r="29" spans="1:12" ht="17.149999999999999" customHeight="1" thickTop="1" x14ac:dyDescent="0.35">
      <c r="A29" s="135" t="s">
        <v>25</v>
      </c>
      <c r="B29" s="136"/>
      <c r="C29" s="136"/>
      <c r="D29" s="136"/>
      <c r="E29" s="136"/>
      <c r="F29" s="136"/>
      <c r="G29" s="137"/>
    </row>
    <row r="30" spans="1:12" ht="17.149999999999999" customHeight="1" x14ac:dyDescent="0.35">
      <c r="A30" s="127" t="s">
        <v>186</v>
      </c>
      <c r="B30" s="128"/>
      <c r="C30" s="128"/>
      <c r="D30" s="128"/>
      <c r="E30" s="128"/>
      <c r="F30" s="128"/>
      <c r="G30" s="137">
        <f>SUM(B30:F30)</f>
        <v>0</v>
      </c>
    </row>
    <row r="31" spans="1:12" ht="17.149999999999999" customHeight="1" x14ac:dyDescent="0.35">
      <c r="A31" s="127" t="s">
        <v>187</v>
      </c>
      <c r="B31" s="128"/>
      <c r="C31" s="128"/>
      <c r="D31" s="128"/>
      <c r="E31" s="128"/>
      <c r="F31" s="128"/>
      <c r="G31" s="137">
        <f t="shared" ref="G31:G34" si="5">SUM(B31:F31)</f>
        <v>0</v>
      </c>
    </row>
    <row r="32" spans="1:12" ht="17.149999999999999" customHeight="1" x14ac:dyDescent="0.35">
      <c r="A32" s="127" t="s">
        <v>188</v>
      </c>
      <c r="B32" s="128"/>
      <c r="C32" s="128"/>
      <c r="D32" s="128"/>
      <c r="E32" s="128"/>
      <c r="F32" s="128"/>
      <c r="G32" s="137">
        <f t="shared" si="5"/>
        <v>0</v>
      </c>
    </row>
    <row r="33" spans="1:7" ht="17.149999999999999" customHeight="1" x14ac:dyDescent="0.35">
      <c r="A33" s="127" t="s">
        <v>189</v>
      </c>
      <c r="B33" s="128"/>
      <c r="C33" s="128"/>
      <c r="D33" s="128"/>
      <c r="E33" s="128"/>
      <c r="F33" s="128"/>
      <c r="G33" s="137">
        <f t="shared" si="5"/>
        <v>0</v>
      </c>
    </row>
    <row r="34" spans="1:7" ht="17.149999999999999" customHeight="1" thickBot="1" x14ac:dyDescent="0.4">
      <c r="A34" s="138" t="s">
        <v>178</v>
      </c>
      <c r="B34" s="131"/>
      <c r="C34" s="131"/>
      <c r="D34" s="131"/>
      <c r="E34" s="131"/>
      <c r="F34" s="131"/>
      <c r="G34" s="137">
        <f t="shared" si="5"/>
        <v>0</v>
      </c>
    </row>
    <row r="35" spans="1:7" ht="17.149999999999999" customHeight="1" thickTop="1" thickBot="1" x14ac:dyDescent="0.4">
      <c r="A35" s="144" t="s">
        <v>190</v>
      </c>
      <c r="B35" s="145">
        <f>SUM(B29:B34)</f>
        <v>0</v>
      </c>
      <c r="C35" s="145">
        <f t="shared" ref="C35:E35" si="6">SUM(C29:C34)</f>
        <v>0</v>
      </c>
      <c r="D35" s="145">
        <f t="shared" si="6"/>
        <v>0</v>
      </c>
      <c r="E35" s="145">
        <f t="shared" si="6"/>
        <v>0</v>
      </c>
      <c r="F35" s="145">
        <f>SUM(F29:F34)</f>
        <v>0</v>
      </c>
      <c r="G35" s="139">
        <f>SUM(G29:G34)</f>
        <v>0</v>
      </c>
    </row>
    <row r="36" spans="1:7" ht="17.149999999999999" customHeight="1" thickTop="1" thickBot="1" x14ac:dyDescent="0.4">
      <c r="A36" s="146" t="s">
        <v>191</v>
      </c>
      <c r="B36" s="147">
        <f>B35+B28+B21+B8</f>
        <v>0</v>
      </c>
      <c r="C36" s="147">
        <f t="shared" ref="C36:E36" si="7">C35+C28+C21+C8</f>
        <v>0</v>
      </c>
      <c r="D36" s="147">
        <f>D35+D28+D21+D8</f>
        <v>0</v>
      </c>
      <c r="E36" s="147">
        <f t="shared" si="7"/>
        <v>0</v>
      </c>
      <c r="F36" s="147">
        <f>F35+F28+F21+F8</f>
        <v>0</v>
      </c>
      <c r="G36" s="147">
        <f>G35+G28+G21+G8</f>
        <v>0</v>
      </c>
    </row>
    <row r="38" spans="1:7" ht="13" customHeight="1" x14ac:dyDescent="0.35">
      <c r="A38" s="227" t="s">
        <v>192</v>
      </c>
      <c r="B38" s="228"/>
      <c r="C38" s="228"/>
      <c r="D38" s="228"/>
      <c r="E38" s="228"/>
      <c r="F38" s="228"/>
      <c r="G38" s="229"/>
    </row>
    <row r="39" spans="1:7" ht="13" customHeight="1" x14ac:dyDescent="0.35">
      <c r="A39" s="230"/>
      <c r="B39" s="231"/>
      <c r="C39" s="231"/>
      <c r="D39" s="231"/>
      <c r="E39" s="231"/>
      <c r="F39" s="231"/>
      <c r="G39" s="232"/>
    </row>
    <row r="40" spans="1:7" ht="13" customHeight="1" x14ac:dyDescent="0.35">
      <c r="A40" s="230"/>
      <c r="B40" s="231"/>
      <c r="C40" s="231"/>
      <c r="D40" s="231"/>
      <c r="E40" s="231"/>
      <c r="F40" s="231"/>
      <c r="G40" s="232"/>
    </row>
    <row r="41" spans="1:7" ht="13" customHeight="1" x14ac:dyDescent="0.35">
      <c r="A41" s="230"/>
      <c r="B41" s="231"/>
      <c r="C41" s="231"/>
      <c r="D41" s="231"/>
      <c r="E41" s="231"/>
      <c r="F41" s="231"/>
      <c r="G41" s="232"/>
    </row>
    <row r="42" spans="1:7" ht="13" customHeight="1" x14ac:dyDescent="0.35">
      <c r="A42" s="233"/>
      <c r="B42" s="234"/>
      <c r="C42" s="234"/>
      <c r="D42" s="234"/>
      <c r="E42" s="234"/>
      <c r="F42" s="234"/>
      <c r="G42" s="235"/>
    </row>
  </sheetData>
  <sheetProtection algorithmName="SHA-512" hashValue="t5DmRBGJ8q8AzlZjowuofM6rtQYeB3gmYnelV7fQ3lrVvfbf984tmdOXZr/s7UiXaZK0fayq0iA7xxcPl1vFJQ==" saltValue="mhp7UvUVRjbjHwTkSumSZg==" spinCount="100000" sheet="1" objects="1" scenarios="1"/>
  <mergeCells count="4">
    <mergeCell ref="B1:G1"/>
    <mergeCell ref="A2:G2"/>
    <mergeCell ref="I3:L3"/>
    <mergeCell ref="A38:G42"/>
  </mergeCells>
  <pageMargins left="0.75" right="0.75" top="1" bottom="0.75" header="0.5" footer="0.5"/>
  <pageSetup scale="85" orientation="portrait" blackAndWhite="1" r:id="rId1"/>
  <headerFooter scaleWithDoc="0" alignWithMargins="0">
    <oddHeader>&amp;L&amp;"Arial,Bold"&amp;10AGENCY, PROGRAM AND CITY SHARE EXPENSES&amp;R&amp;8CITY OF MADISON
COMMUNITY RESOURCES PROGRAM
APPENDIX II</oddHeader>
    <oddFooter>&amp;L&amp;"Times New Roman,Regular"&amp;6&amp;D-&amp;F:&amp;A&amp;R&amp;8Page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AF4E-72A1-454F-A5CF-0BAADB7362B9}">
  <sheetPr>
    <tabColor theme="6" tint="0.39997558519241921"/>
  </sheetPr>
  <dimension ref="A1:L42"/>
  <sheetViews>
    <sheetView zoomScale="60" zoomScaleNormal="60" zoomScaleSheetLayoutView="100" workbookViewId="0">
      <selection activeCell="B9" sqref="B9"/>
    </sheetView>
  </sheetViews>
  <sheetFormatPr defaultColWidth="10.453125" defaultRowHeight="13" customHeight="1" x14ac:dyDescent="0.35"/>
  <cols>
    <col min="1" max="1" width="55.54296875" style="113" customWidth="1"/>
    <col min="2" max="6" width="15.1796875" style="113" customWidth="1"/>
    <col min="7" max="7" width="15.81640625" style="113" customWidth="1"/>
    <col min="8" max="8" width="4.1796875" style="113" customWidth="1"/>
    <col min="9" max="9" width="22.7265625" style="113" customWidth="1"/>
    <col min="10" max="11" width="12.7265625" style="113" customWidth="1"/>
    <col min="12" max="12" width="66.81640625" style="113" customWidth="1"/>
    <col min="13" max="16384" width="10.453125" style="113"/>
  </cols>
  <sheetData>
    <row r="1" spans="1:12" ht="35.25" customHeight="1" x14ac:dyDescent="0.35">
      <c r="A1" s="112" t="s">
        <v>148</v>
      </c>
      <c r="B1" s="220"/>
      <c r="C1" s="221"/>
      <c r="D1" s="221"/>
      <c r="E1" s="221"/>
      <c r="F1" s="221"/>
      <c r="G1" s="221"/>
    </row>
    <row r="2" spans="1:12" ht="11" thickBot="1" x14ac:dyDescent="0.4">
      <c r="A2" s="222"/>
      <c r="B2" s="222"/>
      <c r="C2" s="222"/>
      <c r="D2" s="222"/>
      <c r="E2" s="222"/>
      <c r="F2" s="222"/>
      <c r="G2" s="222"/>
    </row>
    <row r="3" spans="1:12" ht="17.149999999999999" customHeight="1" x14ac:dyDescent="0.35">
      <c r="A3" s="114" t="s">
        <v>149</v>
      </c>
      <c r="B3" s="115" t="s">
        <v>150</v>
      </c>
      <c r="C3" s="115" t="s">
        <v>150</v>
      </c>
      <c r="D3" s="115" t="s">
        <v>150</v>
      </c>
      <c r="E3" s="115" t="s">
        <v>150</v>
      </c>
      <c r="F3" s="115" t="s">
        <v>151</v>
      </c>
      <c r="G3" s="115" t="s">
        <v>152</v>
      </c>
      <c r="I3" s="223" t="s">
        <v>153</v>
      </c>
      <c r="J3" s="224"/>
      <c r="K3" s="225"/>
      <c r="L3" s="226"/>
    </row>
    <row r="4" spans="1:12" ht="33" customHeight="1" thickBot="1" x14ac:dyDescent="0.4">
      <c r="A4" s="116"/>
      <c r="B4" s="117" t="s">
        <v>154</v>
      </c>
      <c r="C4" s="117" t="s">
        <v>155</v>
      </c>
      <c r="D4" s="117" t="s">
        <v>156</v>
      </c>
      <c r="E4" s="117" t="s">
        <v>157</v>
      </c>
      <c r="F4" s="117" t="s">
        <v>158</v>
      </c>
      <c r="G4" s="117" t="s">
        <v>159</v>
      </c>
      <c r="I4" s="118" t="s">
        <v>160</v>
      </c>
      <c r="J4" s="119" t="s">
        <v>161</v>
      </c>
      <c r="K4" s="120" t="s">
        <v>162</v>
      </c>
      <c r="L4" s="121" t="s">
        <v>163</v>
      </c>
    </row>
    <row r="5" spans="1:12" ht="17.149999999999999" customHeight="1" x14ac:dyDescent="0.35">
      <c r="A5" s="122" t="s">
        <v>14</v>
      </c>
      <c r="B5" s="123"/>
      <c r="C5" s="123"/>
      <c r="D5" s="123"/>
      <c r="E5" s="123"/>
      <c r="F5" s="123"/>
      <c r="G5" s="123"/>
      <c r="I5" s="124"/>
      <c r="J5" s="148"/>
      <c r="K5" s="148"/>
      <c r="L5" s="126"/>
    </row>
    <row r="6" spans="1:12" ht="17.149999999999999" customHeight="1" x14ac:dyDescent="0.35">
      <c r="A6" s="127" t="s">
        <v>164</v>
      </c>
      <c r="B6" s="128"/>
      <c r="C6" s="128"/>
      <c r="D6" s="128"/>
      <c r="E6" s="128"/>
      <c r="F6" s="128"/>
      <c r="G6" s="129">
        <f>SUM(B6:F6)</f>
        <v>0</v>
      </c>
      <c r="I6" s="124"/>
      <c r="J6" s="148"/>
      <c r="K6" s="148"/>
      <c r="L6" s="126"/>
    </row>
    <row r="7" spans="1:12" ht="17.149999999999999" customHeight="1" thickBot="1" x14ac:dyDescent="0.4">
      <c r="A7" s="130" t="s">
        <v>165</v>
      </c>
      <c r="B7" s="131"/>
      <c r="C7" s="131"/>
      <c r="D7" s="131"/>
      <c r="E7" s="131"/>
      <c r="F7" s="131"/>
      <c r="G7" s="129">
        <f>SUM(B7:F7)</f>
        <v>0</v>
      </c>
      <c r="I7" s="124"/>
      <c r="J7" s="148"/>
      <c r="K7" s="148"/>
      <c r="L7" s="126"/>
    </row>
    <row r="8" spans="1:12" ht="17.149999999999999" customHeight="1" thickTop="1" thickBot="1" x14ac:dyDescent="0.4">
      <c r="A8" s="132" t="s">
        <v>166</v>
      </c>
      <c r="B8" s="133">
        <f>SUM(B5:B7)</f>
        <v>0</v>
      </c>
      <c r="C8" s="133">
        <f t="shared" ref="C8:F8" si="0">SUM(C5:C7)</f>
        <v>0</v>
      </c>
      <c r="D8" s="133">
        <f t="shared" si="0"/>
        <v>0</v>
      </c>
      <c r="E8" s="133">
        <f t="shared" si="0"/>
        <v>0</v>
      </c>
      <c r="F8" s="133">
        <f t="shared" si="0"/>
        <v>0</v>
      </c>
      <c r="G8" s="134">
        <f>SUM(G5:G7)</f>
        <v>0</v>
      </c>
      <c r="I8" s="124"/>
      <c r="J8" s="148"/>
      <c r="K8" s="148"/>
      <c r="L8" s="126"/>
    </row>
    <row r="9" spans="1:12" ht="17.149999999999999" customHeight="1" thickTop="1" x14ac:dyDescent="0.35">
      <c r="A9" s="135" t="s">
        <v>167</v>
      </c>
      <c r="B9" s="136"/>
      <c r="C9" s="136"/>
      <c r="D9" s="136"/>
      <c r="E9" s="136"/>
      <c r="F9" s="136"/>
      <c r="G9" s="136"/>
      <c r="I9" s="124"/>
      <c r="J9" s="148"/>
      <c r="K9" s="148"/>
      <c r="L9" s="126"/>
    </row>
    <row r="10" spans="1:12" ht="17.149999999999999" customHeight="1" x14ac:dyDescent="0.35">
      <c r="A10" s="127" t="s">
        <v>168</v>
      </c>
      <c r="B10" s="128"/>
      <c r="C10" s="128"/>
      <c r="D10" s="128"/>
      <c r="E10" s="128"/>
      <c r="F10" s="128"/>
      <c r="G10" s="137">
        <f>SUM(B10:F10)</f>
        <v>0</v>
      </c>
      <c r="I10" s="124"/>
      <c r="J10" s="148"/>
      <c r="K10" s="148"/>
      <c r="L10" s="126"/>
    </row>
    <row r="11" spans="1:12" ht="17.149999999999999" customHeight="1" x14ac:dyDescent="0.35">
      <c r="A11" s="127" t="s">
        <v>169</v>
      </c>
      <c r="B11" s="128"/>
      <c r="C11" s="128"/>
      <c r="D11" s="128"/>
      <c r="E11" s="128"/>
      <c r="F11" s="128"/>
      <c r="G11" s="137">
        <f t="shared" ref="G11:G20" si="1">SUM(B11:F11)</f>
        <v>0</v>
      </c>
      <c r="I11" s="124"/>
      <c r="J11" s="148"/>
      <c r="K11" s="148"/>
      <c r="L11" s="126"/>
    </row>
    <row r="12" spans="1:12" ht="17.149999999999999" customHeight="1" x14ac:dyDescent="0.35">
      <c r="A12" s="127" t="s">
        <v>170</v>
      </c>
      <c r="B12" s="128"/>
      <c r="C12" s="128"/>
      <c r="D12" s="128"/>
      <c r="E12" s="128"/>
      <c r="F12" s="128"/>
      <c r="G12" s="137">
        <f t="shared" si="1"/>
        <v>0</v>
      </c>
      <c r="I12" s="124"/>
      <c r="J12" s="148"/>
      <c r="K12" s="148"/>
      <c r="L12" s="126"/>
    </row>
    <row r="13" spans="1:12" ht="17.149999999999999" customHeight="1" x14ac:dyDescent="0.35">
      <c r="A13" s="127" t="s">
        <v>171</v>
      </c>
      <c r="B13" s="128"/>
      <c r="C13" s="128"/>
      <c r="D13" s="128"/>
      <c r="E13" s="128"/>
      <c r="F13" s="128"/>
      <c r="G13" s="137">
        <f t="shared" si="1"/>
        <v>0</v>
      </c>
      <c r="I13" s="124"/>
      <c r="J13" s="148"/>
      <c r="K13" s="148"/>
      <c r="L13" s="126"/>
    </row>
    <row r="14" spans="1:12" ht="17.149999999999999" customHeight="1" x14ac:dyDescent="0.35">
      <c r="A14" s="127" t="s">
        <v>172</v>
      </c>
      <c r="B14" s="128"/>
      <c r="C14" s="128"/>
      <c r="D14" s="128"/>
      <c r="E14" s="128"/>
      <c r="F14" s="128"/>
      <c r="G14" s="137">
        <f t="shared" si="1"/>
        <v>0</v>
      </c>
      <c r="I14" s="124"/>
      <c r="J14" s="148"/>
      <c r="K14" s="148"/>
      <c r="L14" s="126"/>
    </row>
    <row r="15" spans="1:12" ht="17.149999999999999" customHeight="1" x14ac:dyDescent="0.35">
      <c r="A15" s="127" t="s">
        <v>173</v>
      </c>
      <c r="B15" s="128"/>
      <c r="C15" s="128"/>
      <c r="D15" s="128"/>
      <c r="E15" s="128"/>
      <c r="F15" s="128"/>
      <c r="G15" s="137">
        <f t="shared" si="1"/>
        <v>0</v>
      </c>
      <c r="I15" s="124"/>
      <c r="J15" s="148"/>
      <c r="K15" s="148"/>
      <c r="L15" s="126"/>
    </row>
    <row r="16" spans="1:12" ht="17.149999999999999" customHeight="1" x14ac:dyDescent="0.35">
      <c r="A16" s="127" t="s">
        <v>174</v>
      </c>
      <c r="B16" s="128"/>
      <c r="C16" s="128"/>
      <c r="D16" s="128"/>
      <c r="E16" s="128"/>
      <c r="F16" s="128"/>
      <c r="G16" s="137">
        <f t="shared" si="1"/>
        <v>0</v>
      </c>
      <c r="I16" s="124"/>
      <c r="J16" s="148"/>
      <c r="K16" s="148"/>
      <c r="L16" s="126"/>
    </row>
    <row r="17" spans="1:12" ht="17.149999999999999" customHeight="1" x14ac:dyDescent="0.35">
      <c r="A17" s="127" t="s">
        <v>175</v>
      </c>
      <c r="B17" s="128"/>
      <c r="C17" s="128"/>
      <c r="D17" s="128"/>
      <c r="E17" s="128"/>
      <c r="F17" s="128"/>
      <c r="G17" s="137">
        <f t="shared" si="1"/>
        <v>0</v>
      </c>
      <c r="I17" s="124"/>
      <c r="J17" s="148"/>
      <c r="K17" s="148"/>
      <c r="L17" s="126"/>
    </row>
    <row r="18" spans="1:12" ht="17.149999999999999" customHeight="1" x14ac:dyDescent="0.35">
      <c r="A18" s="127" t="s">
        <v>176</v>
      </c>
      <c r="B18" s="128"/>
      <c r="C18" s="128"/>
      <c r="D18" s="128"/>
      <c r="E18" s="128"/>
      <c r="F18" s="128"/>
      <c r="G18" s="137">
        <f t="shared" si="1"/>
        <v>0</v>
      </c>
      <c r="I18" s="124"/>
      <c r="J18" s="148"/>
      <c r="K18" s="148"/>
      <c r="L18" s="126"/>
    </row>
    <row r="19" spans="1:12" ht="17.149999999999999" customHeight="1" x14ac:dyDescent="0.35">
      <c r="A19" s="127" t="s">
        <v>177</v>
      </c>
      <c r="B19" s="128"/>
      <c r="C19" s="128"/>
      <c r="D19" s="128"/>
      <c r="E19" s="128"/>
      <c r="F19" s="128"/>
      <c r="G19" s="137">
        <f t="shared" si="1"/>
        <v>0</v>
      </c>
      <c r="I19" s="124"/>
      <c r="J19" s="148"/>
      <c r="K19" s="148"/>
      <c r="L19" s="126"/>
    </row>
    <row r="20" spans="1:12" ht="17.149999999999999" customHeight="1" thickBot="1" x14ac:dyDescent="0.4">
      <c r="A20" s="138" t="s">
        <v>178</v>
      </c>
      <c r="B20" s="131"/>
      <c r="C20" s="131"/>
      <c r="D20" s="131"/>
      <c r="E20" s="131"/>
      <c r="F20" s="131"/>
      <c r="G20" s="137">
        <f t="shared" si="1"/>
        <v>0</v>
      </c>
      <c r="I20" s="124"/>
      <c r="J20" s="148"/>
      <c r="K20" s="148"/>
      <c r="L20" s="126"/>
    </row>
    <row r="21" spans="1:12" ht="17.149999999999999" customHeight="1" thickTop="1" thickBot="1" x14ac:dyDescent="0.4">
      <c r="A21" s="132" t="s">
        <v>179</v>
      </c>
      <c r="B21" s="133">
        <f t="shared" ref="B21:G21" si="2">SUM(B9:B20)</f>
        <v>0</v>
      </c>
      <c r="C21" s="133">
        <f t="shared" si="2"/>
        <v>0</v>
      </c>
      <c r="D21" s="133">
        <f t="shared" si="2"/>
        <v>0</v>
      </c>
      <c r="E21" s="133">
        <f t="shared" si="2"/>
        <v>0</v>
      </c>
      <c r="F21" s="133">
        <f t="shared" si="2"/>
        <v>0</v>
      </c>
      <c r="G21" s="139">
        <f t="shared" si="2"/>
        <v>0</v>
      </c>
      <c r="I21" s="124"/>
      <c r="J21" s="148"/>
      <c r="K21" s="148"/>
      <c r="L21" s="126"/>
    </row>
    <row r="22" spans="1:12" ht="17.149999999999999" customHeight="1" thickTop="1" x14ac:dyDescent="0.35">
      <c r="A22" s="135" t="s">
        <v>21</v>
      </c>
      <c r="B22" s="136"/>
      <c r="C22" s="136"/>
      <c r="D22" s="136"/>
      <c r="E22" s="136"/>
      <c r="F22" s="136"/>
      <c r="G22" s="137"/>
      <c r="I22" s="124"/>
      <c r="J22" s="148"/>
      <c r="K22" s="148"/>
      <c r="L22" s="126"/>
    </row>
    <row r="23" spans="1:12" ht="17.149999999999999" customHeight="1" thickBot="1" x14ac:dyDescent="0.4">
      <c r="A23" s="127" t="s">
        <v>180</v>
      </c>
      <c r="B23" s="128"/>
      <c r="C23" s="128"/>
      <c r="D23" s="128"/>
      <c r="E23" s="128"/>
      <c r="F23" s="128"/>
      <c r="G23" s="137">
        <f>SUM(B23:F23)</f>
        <v>0</v>
      </c>
      <c r="I23" s="140"/>
      <c r="J23" s="149"/>
      <c r="K23" s="149"/>
      <c r="L23" s="142"/>
    </row>
    <row r="24" spans="1:12" ht="17.149999999999999" customHeight="1" x14ac:dyDescent="0.35">
      <c r="A24" s="127" t="s">
        <v>181</v>
      </c>
      <c r="B24" s="128"/>
      <c r="C24" s="128"/>
      <c r="D24" s="128"/>
      <c r="E24" s="128"/>
      <c r="F24" s="128"/>
      <c r="G24" s="137">
        <f t="shared" ref="G24:G27" si="3">SUM(B24:F24)</f>
        <v>0</v>
      </c>
    </row>
    <row r="25" spans="1:12" ht="17.149999999999999" customHeight="1" x14ac:dyDescent="0.35">
      <c r="A25" s="127" t="s">
        <v>182</v>
      </c>
      <c r="B25" s="128"/>
      <c r="C25" s="128"/>
      <c r="D25" s="128"/>
      <c r="E25" s="128"/>
      <c r="F25" s="128"/>
      <c r="G25" s="137">
        <f t="shared" si="3"/>
        <v>0</v>
      </c>
      <c r="J25" s="143"/>
      <c r="K25" s="143"/>
    </row>
    <row r="26" spans="1:12" ht="17.149999999999999" customHeight="1" x14ac:dyDescent="0.35">
      <c r="A26" s="127" t="s">
        <v>183</v>
      </c>
      <c r="B26" s="128"/>
      <c r="C26" s="128"/>
      <c r="D26" s="128"/>
      <c r="E26" s="128"/>
      <c r="F26" s="128"/>
      <c r="G26" s="137">
        <f t="shared" si="3"/>
        <v>0</v>
      </c>
    </row>
    <row r="27" spans="1:12" ht="17.149999999999999" customHeight="1" thickBot="1" x14ac:dyDescent="0.4">
      <c r="A27" s="130" t="s">
        <v>184</v>
      </c>
      <c r="B27" s="131"/>
      <c r="C27" s="131"/>
      <c r="D27" s="131"/>
      <c r="E27" s="131"/>
      <c r="F27" s="131"/>
      <c r="G27" s="137">
        <f t="shared" si="3"/>
        <v>0</v>
      </c>
    </row>
    <row r="28" spans="1:12" ht="17.149999999999999" customHeight="1" thickTop="1" thickBot="1" x14ac:dyDescent="0.4">
      <c r="A28" s="132" t="s">
        <v>185</v>
      </c>
      <c r="B28" s="133">
        <f>SUM(B22:B27)</f>
        <v>0</v>
      </c>
      <c r="C28" s="133">
        <f t="shared" ref="C28:G28" si="4">SUM(C22:C27)</f>
        <v>0</v>
      </c>
      <c r="D28" s="133">
        <f t="shared" si="4"/>
        <v>0</v>
      </c>
      <c r="E28" s="133">
        <f t="shared" si="4"/>
        <v>0</v>
      </c>
      <c r="F28" s="133">
        <f t="shared" si="4"/>
        <v>0</v>
      </c>
      <c r="G28" s="139">
        <f t="shared" si="4"/>
        <v>0</v>
      </c>
    </row>
    <row r="29" spans="1:12" ht="17.149999999999999" customHeight="1" thickTop="1" x14ac:dyDescent="0.35">
      <c r="A29" s="135" t="s">
        <v>25</v>
      </c>
      <c r="B29" s="136"/>
      <c r="C29" s="136"/>
      <c r="D29" s="136"/>
      <c r="E29" s="136"/>
      <c r="F29" s="136"/>
      <c r="G29" s="137"/>
    </row>
    <row r="30" spans="1:12" ht="17.149999999999999" customHeight="1" x14ac:dyDescent="0.35">
      <c r="A30" s="127" t="s">
        <v>186</v>
      </c>
      <c r="B30" s="128"/>
      <c r="C30" s="128"/>
      <c r="D30" s="128"/>
      <c r="E30" s="128"/>
      <c r="F30" s="128"/>
      <c r="G30" s="137">
        <f>SUM(B30:F30)</f>
        <v>0</v>
      </c>
    </row>
    <row r="31" spans="1:12" ht="17.149999999999999" customHeight="1" x14ac:dyDescent="0.35">
      <c r="A31" s="127" t="s">
        <v>187</v>
      </c>
      <c r="B31" s="128"/>
      <c r="C31" s="128"/>
      <c r="D31" s="128"/>
      <c r="E31" s="128"/>
      <c r="F31" s="128"/>
      <c r="G31" s="137">
        <f t="shared" ref="G31:G34" si="5">SUM(B31:F31)</f>
        <v>0</v>
      </c>
    </row>
    <row r="32" spans="1:12" ht="17.149999999999999" customHeight="1" x14ac:dyDescent="0.35">
      <c r="A32" s="127" t="s">
        <v>188</v>
      </c>
      <c r="B32" s="128"/>
      <c r="C32" s="128"/>
      <c r="D32" s="128"/>
      <c r="E32" s="128"/>
      <c r="F32" s="128"/>
      <c r="G32" s="137">
        <f t="shared" si="5"/>
        <v>0</v>
      </c>
    </row>
    <row r="33" spans="1:7" ht="17.149999999999999" customHeight="1" x14ac:dyDescent="0.35">
      <c r="A33" s="127" t="s">
        <v>189</v>
      </c>
      <c r="B33" s="128"/>
      <c r="C33" s="128"/>
      <c r="D33" s="128"/>
      <c r="E33" s="128"/>
      <c r="F33" s="128"/>
      <c r="G33" s="137">
        <f t="shared" si="5"/>
        <v>0</v>
      </c>
    </row>
    <row r="34" spans="1:7" ht="17.149999999999999" customHeight="1" thickBot="1" x14ac:dyDescent="0.4">
      <c r="A34" s="138" t="s">
        <v>178</v>
      </c>
      <c r="B34" s="131"/>
      <c r="C34" s="131"/>
      <c r="D34" s="131"/>
      <c r="E34" s="131"/>
      <c r="F34" s="131"/>
      <c r="G34" s="137">
        <f t="shared" si="5"/>
        <v>0</v>
      </c>
    </row>
    <row r="35" spans="1:7" ht="17.149999999999999" customHeight="1" thickTop="1" thickBot="1" x14ac:dyDescent="0.4">
      <c r="A35" s="144" t="s">
        <v>190</v>
      </c>
      <c r="B35" s="145">
        <f>SUM(B29:B34)</f>
        <v>0</v>
      </c>
      <c r="C35" s="145">
        <f t="shared" ref="C35:E35" si="6">SUM(C29:C34)</f>
        <v>0</v>
      </c>
      <c r="D35" s="145">
        <f t="shared" si="6"/>
        <v>0</v>
      </c>
      <c r="E35" s="145">
        <f t="shared" si="6"/>
        <v>0</v>
      </c>
      <c r="F35" s="145">
        <f>SUM(F29:F34)</f>
        <v>0</v>
      </c>
      <c r="G35" s="139">
        <f>SUM(G29:G34)</f>
        <v>0</v>
      </c>
    </row>
    <row r="36" spans="1:7" ht="17.149999999999999" customHeight="1" thickTop="1" thickBot="1" x14ac:dyDescent="0.4">
      <c r="A36" s="146" t="s">
        <v>191</v>
      </c>
      <c r="B36" s="147">
        <f>B35+B28+B21+B8</f>
        <v>0</v>
      </c>
      <c r="C36" s="147">
        <f t="shared" ref="C36:E36" si="7">C35+C28+C21+C8</f>
        <v>0</v>
      </c>
      <c r="D36" s="147">
        <f>D35+D28+D21+D8</f>
        <v>0</v>
      </c>
      <c r="E36" s="147">
        <f t="shared" si="7"/>
        <v>0</v>
      </c>
      <c r="F36" s="147">
        <f>F35+F28+F21+F8</f>
        <v>0</v>
      </c>
      <c r="G36" s="147">
        <f>G35+G28+G21+G8</f>
        <v>0</v>
      </c>
    </row>
    <row r="38" spans="1:7" ht="13" customHeight="1" x14ac:dyDescent="0.35">
      <c r="A38" s="227" t="s">
        <v>192</v>
      </c>
      <c r="B38" s="228"/>
      <c r="C38" s="228"/>
      <c r="D38" s="228"/>
      <c r="E38" s="228"/>
      <c r="F38" s="228"/>
      <c r="G38" s="229"/>
    </row>
    <row r="39" spans="1:7" ht="13" customHeight="1" x14ac:dyDescent="0.35">
      <c r="A39" s="230"/>
      <c r="B39" s="231"/>
      <c r="C39" s="231"/>
      <c r="D39" s="231"/>
      <c r="E39" s="231"/>
      <c r="F39" s="231"/>
      <c r="G39" s="232"/>
    </row>
    <row r="40" spans="1:7" ht="13" customHeight="1" x14ac:dyDescent="0.35">
      <c r="A40" s="230"/>
      <c r="B40" s="231"/>
      <c r="C40" s="231"/>
      <c r="D40" s="231"/>
      <c r="E40" s="231"/>
      <c r="F40" s="231"/>
      <c r="G40" s="232"/>
    </row>
    <row r="41" spans="1:7" ht="13" customHeight="1" x14ac:dyDescent="0.35">
      <c r="A41" s="230"/>
      <c r="B41" s="231"/>
      <c r="C41" s="231"/>
      <c r="D41" s="231"/>
      <c r="E41" s="231"/>
      <c r="F41" s="231"/>
      <c r="G41" s="232"/>
    </row>
    <row r="42" spans="1:7" ht="13" customHeight="1" x14ac:dyDescent="0.35">
      <c r="A42" s="233"/>
      <c r="B42" s="234"/>
      <c r="C42" s="234"/>
      <c r="D42" s="234"/>
      <c r="E42" s="234"/>
      <c r="F42" s="234"/>
      <c r="G42" s="235"/>
    </row>
  </sheetData>
  <sheetProtection algorithmName="SHA-512" hashValue="pthd7oQ8qu6XskX9KZMf1U/p4SqKLxiZr9540Ty8SZUeQ9NmwLpJCAMQkc/AzWNiQyu05pX/5EyjhGNKt/PKtg==" saltValue="jgwYnOcHCqwnVdwx858scA==" spinCount="100000" sheet="1" objects="1" scenarios="1"/>
  <mergeCells count="4">
    <mergeCell ref="B1:G1"/>
    <mergeCell ref="A2:G2"/>
    <mergeCell ref="I3:L3"/>
    <mergeCell ref="A38:G42"/>
  </mergeCells>
  <pageMargins left="0.75" right="0.75" top="1" bottom="0.75" header="0.5" footer="0.5"/>
  <pageSetup scale="85" orientation="portrait" blackAndWhite="1" r:id="rId1"/>
  <headerFooter scaleWithDoc="0" alignWithMargins="0">
    <oddHeader>&amp;L&amp;"Arial,Bold"&amp;10AGENCY, PROGRAM AND CITY SHARE EXPENSES&amp;R&amp;8CITY OF MADISON
COMMUNITY RESOURCES PROGRAM
APPENDIX II</oddHeader>
    <oddFooter>&amp;L&amp;"Times New Roman,Regular"&amp;6&amp;D-&amp;F:&amp;A&amp;R&amp;8Page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D9B5-BB65-434F-A8C9-D9AF54476B6B}">
  <sheetPr>
    <tabColor theme="6" tint="0.39997558519241921"/>
  </sheetPr>
  <dimension ref="A1:E24"/>
  <sheetViews>
    <sheetView zoomScaleNormal="100" workbookViewId="0">
      <selection sqref="A1:XFD1048576"/>
    </sheetView>
  </sheetViews>
  <sheetFormatPr defaultRowHeight="15" customHeight="1" x14ac:dyDescent="0.35"/>
  <cols>
    <col min="1" max="1" width="21.453125" style="113" bestFit="1" customWidth="1"/>
    <col min="2" max="5" width="16.54296875" style="113" customWidth="1"/>
    <col min="6" max="256" width="8.7265625" style="113"/>
    <col min="257" max="257" width="21.453125" style="113" bestFit="1" customWidth="1"/>
    <col min="258" max="261" width="16.54296875" style="113" customWidth="1"/>
    <col min="262" max="512" width="8.7265625" style="113"/>
    <col min="513" max="513" width="21.453125" style="113" bestFit="1" customWidth="1"/>
    <col min="514" max="517" width="16.54296875" style="113" customWidth="1"/>
    <col min="518" max="768" width="8.7265625" style="113"/>
    <col min="769" max="769" width="21.453125" style="113" bestFit="1" customWidth="1"/>
    <col min="770" max="773" width="16.54296875" style="113" customWidth="1"/>
    <col min="774" max="1024" width="8.7265625" style="113"/>
    <col min="1025" max="1025" width="21.453125" style="113" bestFit="1" customWidth="1"/>
    <col min="1026" max="1029" width="16.54296875" style="113" customWidth="1"/>
    <col min="1030" max="1280" width="8.7265625" style="113"/>
    <col min="1281" max="1281" width="21.453125" style="113" bestFit="1" customWidth="1"/>
    <col min="1282" max="1285" width="16.54296875" style="113" customWidth="1"/>
    <col min="1286" max="1536" width="8.7265625" style="113"/>
    <col min="1537" max="1537" width="21.453125" style="113" bestFit="1" customWidth="1"/>
    <col min="1538" max="1541" width="16.54296875" style="113" customWidth="1"/>
    <col min="1542" max="1792" width="8.7265625" style="113"/>
    <col min="1793" max="1793" width="21.453125" style="113" bestFit="1" customWidth="1"/>
    <col min="1794" max="1797" width="16.54296875" style="113" customWidth="1"/>
    <col min="1798" max="2048" width="8.7265625" style="113"/>
    <col min="2049" max="2049" width="21.453125" style="113" bestFit="1" customWidth="1"/>
    <col min="2050" max="2053" width="16.54296875" style="113" customWidth="1"/>
    <col min="2054" max="2304" width="8.7265625" style="113"/>
    <col min="2305" max="2305" width="21.453125" style="113" bestFit="1" customWidth="1"/>
    <col min="2306" max="2309" width="16.54296875" style="113" customWidth="1"/>
    <col min="2310" max="2560" width="8.7265625" style="113"/>
    <col min="2561" max="2561" width="21.453125" style="113" bestFit="1" customWidth="1"/>
    <col min="2562" max="2565" width="16.54296875" style="113" customWidth="1"/>
    <col min="2566" max="2816" width="8.7265625" style="113"/>
    <col min="2817" max="2817" width="21.453125" style="113" bestFit="1" customWidth="1"/>
    <col min="2818" max="2821" width="16.54296875" style="113" customWidth="1"/>
    <col min="2822" max="3072" width="8.7265625" style="113"/>
    <col min="3073" max="3073" width="21.453125" style="113" bestFit="1" customWidth="1"/>
    <col min="3074" max="3077" width="16.54296875" style="113" customWidth="1"/>
    <col min="3078" max="3328" width="8.7265625" style="113"/>
    <col min="3329" max="3329" width="21.453125" style="113" bestFit="1" customWidth="1"/>
    <col min="3330" max="3333" width="16.54296875" style="113" customWidth="1"/>
    <col min="3334" max="3584" width="8.7265625" style="113"/>
    <col min="3585" max="3585" width="21.453125" style="113" bestFit="1" customWidth="1"/>
    <col min="3586" max="3589" width="16.54296875" style="113" customWidth="1"/>
    <col min="3590" max="3840" width="8.7265625" style="113"/>
    <col min="3841" max="3841" width="21.453125" style="113" bestFit="1" customWidth="1"/>
    <col min="3842" max="3845" width="16.54296875" style="113" customWidth="1"/>
    <col min="3846" max="4096" width="8.7265625" style="113"/>
    <col min="4097" max="4097" width="21.453125" style="113" bestFit="1" customWidth="1"/>
    <col min="4098" max="4101" width="16.54296875" style="113" customWidth="1"/>
    <col min="4102" max="4352" width="8.7265625" style="113"/>
    <col min="4353" max="4353" width="21.453125" style="113" bestFit="1" customWidth="1"/>
    <col min="4354" max="4357" width="16.54296875" style="113" customWidth="1"/>
    <col min="4358" max="4608" width="8.7265625" style="113"/>
    <col min="4609" max="4609" width="21.453125" style="113" bestFit="1" customWidth="1"/>
    <col min="4610" max="4613" width="16.54296875" style="113" customWidth="1"/>
    <col min="4614" max="4864" width="8.7265625" style="113"/>
    <col min="4865" max="4865" width="21.453125" style="113" bestFit="1" customWidth="1"/>
    <col min="4866" max="4869" width="16.54296875" style="113" customWidth="1"/>
    <col min="4870" max="5120" width="8.7265625" style="113"/>
    <col min="5121" max="5121" width="21.453125" style="113" bestFit="1" customWidth="1"/>
    <col min="5122" max="5125" width="16.54296875" style="113" customWidth="1"/>
    <col min="5126" max="5376" width="8.7265625" style="113"/>
    <col min="5377" max="5377" width="21.453125" style="113" bestFit="1" customWidth="1"/>
    <col min="5378" max="5381" width="16.54296875" style="113" customWidth="1"/>
    <col min="5382" max="5632" width="8.7265625" style="113"/>
    <col min="5633" max="5633" width="21.453125" style="113" bestFit="1" customWidth="1"/>
    <col min="5634" max="5637" width="16.54296875" style="113" customWidth="1"/>
    <col min="5638" max="5888" width="8.7265625" style="113"/>
    <col min="5889" max="5889" width="21.453125" style="113" bestFit="1" customWidth="1"/>
    <col min="5890" max="5893" width="16.54296875" style="113" customWidth="1"/>
    <col min="5894" max="6144" width="8.7265625" style="113"/>
    <col min="6145" max="6145" width="21.453125" style="113" bestFit="1" customWidth="1"/>
    <col min="6146" max="6149" width="16.54296875" style="113" customWidth="1"/>
    <col min="6150" max="6400" width="8.7265625" style="113"/>
    <col min="6401" max="6401" width="21.453125" style="113" bestFit="1" customWidth="1"/>
    <col min="6402" max="6405" width="16.54296875" style="113" customWidth="1"/>
    <col min="6406" max="6656" width="8.7265625" style="113"/>
    <col min="6657" max="6657" width="21.453125" style="113" bestFit="1" customWidth="1"/>
    <col min="6658" max="6661" width="16.54296875" style="113" customWidth="1"/>
    <col min="6662" max="6912" width="8.7265625" style="113"/>
    <col min="6913" max="6913" width="21.453125" style="113" bestFit="1" customWidth="1"/>
    <col min="6914" max="6917" width="16.54296875" style="113" customWidth="1"/>
    <col min="6918" max="7168" width="8.7265625" style="113"/>
    <col min="7169" max="7169" width="21.453125" style="113" bestFit="1" customWidth="1"/>
    <col min="7170" max="7173" width="16.54296875" style="113" customWidth="1"/>
    <col min="7174" max="7424" width="8.7265625" style="113"/>
    <col min="7425" max="7425" width="21.453125" style="113" bestFit="1" customWidth="1"/>
    <col min="7426" max="7429" width="16.54296875" style="113" customWidth="1"/>
    <col min="7430" max="7680" width="8.7265625" style="113"/>
    <col min="7681" max="7681" width="21.453125" style="113" bestFit="1" customWidth="1"/>
    <col min="7682" max="7685" width="16.54296875" style="113" customWidth="1"/>
    <col min="7686" max="7936" width="8.7265625" style="113"/>
    <col min="7937" max="7937" width="21.453125" style="113" bestFit="1" customWidth="1"/>
    <col min="7938" max="7941" width="16.54296875" style="113" customWidth="1"/>
    <col min="7942" max="8192" width="8.7265625" style="113"/>
    <col min="8193" max="8193" width="21.453125" style="113" bestFit="1" customWidth="1"/>
    <col min="8194" max="8197" width="16.54296875" style="113" customWidth="1"/>
    <col min="8198" max="8448" width="8.7265625" style="113"/>
    <col min="8449" max="8449" width="21.453125" style="113" bestFit="1" customWidth="1"/>
    <col min="8450" max="8453" width="16.54296875" style="113" customWidth="1"/>
    <col min="8454" max="8704" width="8.7265625" style="113"/>
    <col min="8705" max="8705" width="21.453125" style="113" bestFit="1" customWidth="1"/>
    <col min="8706" max="8709" width="16.54296875" style="113" customWidth="1"/>
    <col min="8710" max="8960" width="8.7265625" style="113"/>
    <col min="8961" max="8961" width="21.453125" style="113" bestFit="1" customWidth="1"/>
    <col min="8962" max="8965" width="16.54296875" style="113" customWidth="1"/>
    <col min="8966" max="9216" width="8.7265625" style="113"/>
    <col min="9217" max="9217" width="21.453125" style="113" bestFit="1" customWidth="1"/>
    <col min="9218" max="9221" width="16.54296875" style="113" customWidth="1"/>
    <col min="9222" max="9472" width="8.7265625" style="113"/>
    <col min="9473" max="9473" width="21.453125" style="113" bestFit="1" customWidth="1"/>
    <col min="9474" max="9477" width="16.54296875" style="113" customWidth="1"/>
    <col min="9478" max="9728" width="8.7265625" style="113"/>
    <col min="9729" max="9729" width="21.453125" style="113" bestFit="1" customWidth="1"/>
    <col min="9730" max="9733" width="16.54296875" style="113" customWidth="1"/>
    <col min="9734" max="9984" width="8.7265625" style="113"/>
    <col min="9985" max="9985" width="21.453125" style="113" bestFit="1" customWidth="1"/>
    <col min="9986" max="9989" width="16.54296875" style="113" customWidth="1"/>
    <col min="9990" max="10240" width="8.7265625" style="113"/>
    <col min="10241" max="10241" width="21.453125" style="113" bestFit="1" customWidth="1"/>
    <col min="10242" max="10245" width="16.54296875" style="113" customWidth="1"/>
    <col min="10246" max="10496" width="8.7265625" style="113"/>
    <col min="10497" max="10497" width="21.453125" style="113" bestFit="1" customWidth="1"/>
    <col min="10498" max="10501" width="16.54296875" style="113" customWidth="1"/>
    <col min="10502" max="10752" width="8.7265625" style="113"/>
    <col min="10753" max="10753" width="21.453125" style="113" bestFit="1" customWidth="1"/>
    <col min="10754" max="10757" width="16.54296875" style="113" customWidth="1"/>
    <col min="10758" max="11008" width="8.7265625" style="113"/>
    <col min="11009" max="11009" width="21.453125" style="113" bestFit="1" customWidth="1"/>
    <col min="11010" max="11013" width="16.54296875" style="113" customWidth="1"/>
    <col min="11014" max="11264" width="8.7265625" style="113"/>
    <col min="11265" max="11265" width="21.453125" style="113" bestFit="1" customWidth="1"/>
    <col min="11266" max="11269" width="16.54296875" style="113" customWidth="1"/>
    <col min="11270" max="11520" width="8.7265625" style="113"/>
    <col min="11521" max="11521" width="21.453125" style="113" bestFit="1" customWidth="1"/>
    <col min="11522" max="11525" width="16.54296875" style="113" customWidth="1"/>
    <col min="11526" max="11776" width="8.7265625" style="113"/>
    <col min="11777" max="11777" width="21.453125" style="113" bestFit="1" customWidth="1"/>
    <col min="11778" max="11781" width="16.54296875" style="113" customWidth="1"/>
    <col min="11782" max="12032" width="8.7265625" style="113"/>
    <col min="12033" max="12033" width="21.453125" style="113" bestFit="1" customWidth="1"/>
    <col min="12034" max="12037" width="16.54296875" style="113" customWidth="1"/>
    <col min="12038" max="12288" width="8.7265625" style="113"/>
    <col min="12289" max="12289" width="21.453125" style="113" bestFit="1" customWidth="1"/>
    <col min="12290" max="12293" width="16.54296875" style="113" customWidth="1"/>
    <col min="12294" max="12544" width="8.7265625" style="113"/>
    <col min="12545" max="12545" width="21.453125" style="113" bestFit="1" customWidth="1"/>
    <col min="12546" max="12549" width="16.54296875" style="113" customWidth="1"/>
    <col min="12550" max="12800" width="8.7265625" style="113"/>
    <col min="12801" max="12801" width="21.453125" style="113" bestFit="1" customWidth="1"/>
    <col min="12802" max="12805" width="16.54296875" style="113" customWidth="1"/>
    <col min="12806" max="13056" width="8.7265625" style="113"/>
    <col min="13057" max="13057" width="21.453125" style="113" bestFit="1" customWidth="1"/>
    <col min="13058" max="13061" width="16.54296875" style="113" customWidth="1"/>
    <col min="13062" max="13312" width="8.7265625" style="113"/>
    <col min="13313" max="13313" width="21.453125" style="113" bestFit="1" customWidth="1"/>
    <col min="13314" max="13317" width="16.54296875" style="113" customWidth="1"/>
    <col min="13318" max="13568" width="8.7265625" style="113"/>
    <col min="13569" max="13569" width="21.453125" style="113" bestFit="1" customWidth="1"/>
    <col min="13570" max="13573" width="16.54296875" style="113" customWidth="1"/>
    <col min="13574" max="13824" width="8.7265625" style="113"/>
    <col min="13825" max="13825" width="21.453125" style="113" bestFit="1" customWidth="1"/>
    <col min="13826" max="13829" width="16.54296875" style="113" customWidth="1"/>
    <col min="13830" max="14080" width="8.7265625" style="113"/>
    <col min="14081" max="14081" width="21.453125" style="113" bestFit="1" customWidth="1"/>
    <col min="14082" max="14085" width="16.54296875" style="113" customWidth="1"/>
    <col min="14086" max="14336" width="8.7265625" style="113"/>
    <col min="14337" max="14337" width="21.453125" style="113" bestFit="1" customWidth="1"/>
    <col min="14338" max="14341" width="16.54296875" style="113" customWidth="1"/>
    <col min="14342" max="14592" width="8.7265625" style="113"/>
    <col min="14593" max="14593" width="21.453125" style="113" bestFit="1" customWidth="1"/>
    <col min="14594" max="14597" width="16.54296875" style="113" customWidth="1"/>
    <col min="14598" max="14848" width="8.7265625" style="113"/>
    <col min="14849" max="14849" width="21.453125" style="113" bestFit="1" customWidth="1"/>
    <col min="14850" max="14853" width="16.54296875" style="113" customWidth="1"/>
    <col min="14854" max="15104" width="8.7265625" style="113"/>
    <col min="15105" max="15105" width="21.453125" style="113" bestFit="1" customWidth="1"/>
    <col min="15106" max="15109" width="16.54296875" style="113" customWidth="1"/>
    <col min="15110" max="15360" width="8.7265625" style="113"/>
    <col min="15361" max="15361" width="21.453125" style="113" bestFit="1" customWidth="1"/>
    <col min="15362" max="15365" width="16.54296875" style="113" customWidth="1"/>
    <col min="15366" max="15616" width="8.7265625" style="113"/>
    <col min="15617" max="15617" width="21.453125" style="113" bestFit="1" customWidth="1"/>
    <col min="15618" max="15621" width="16.54296875" style="113" customWidth="1"/>
    <col min="15622" max="15872" width="8.7265625" style="113"/>
    <col min="15873" max="15873" width="21.453125" style="113" bestFit="1" customWidth="1"/>
    <col min="15874" max="15877" width="16.54296875" style="113" customWidth="1"/>
    <col min="15878" max="16128" width="8.7265625" style="113"/>
    <col min="16129" max="16129" width="21.453125" style="113" bestFit="1" customWidth="1"/>
    <col min="16130" max="16133" width="16.54296875" style="113" customWidth="1"/>
    <col min="16134" max="16384" width="8.7265625" style="113"/>
  </cols>
  <sheetData>
    <row r="1" spans="1:5" ht="15" customHeight="1" x14ac:dyDescent="0.35">
      <c r="A1" s="150" t="s">
        <v>241</v>
      </c>
      <c r="B1" s="237"/>
      <c r="C1" s="238"/>
      <c r="D1" s="238"/>
      <c r="E1" s="238"/>
    </row>
    <row r="2" spans="1:5" ht="15" customHeight="1" x14ac:dyDescent="0.35">
      <c r="A2" s="150"/>
    </row>
    <row r="3" spans="1:5" ht="15" customHeight="1" x14ac:dyDescent="0.35">
      <c r="A3" s="150" t="s">
        <v>193</v>
      </c>
      <c r="B3" s="239"/>
      <c r="C3" s="240"/>
      <c r="D3" s="150" t="s">
        <v>194</v>
      </c>
      <c r="E3" s="151"/>
    </row>
    <row r="4" spans="1:5" ht="15" customHeight="1" x14ac:dyDescent="0.35">
      <c r="A4" s="150"/>
      <c r="D4" s="150"/>
    </row>
    <row r="5" spans="1:5" ht="15" customHeight="1" x14ac:dyDescent="0.35">
      <c r="A5" s="150" t="s">
        <v>195</v>
      </c>
      <c r="B5" s="237"/>
      <c r="C5" s="238"/>
      <c r="D5" s="150" t="s">
        <v>196</v>
      </c>
      <c r="E5" s="151"/>
    </row>
    <row r="7" spans="1:5" ht="15" customHeight="1" x14ac:dyDescent="0.35">
      <c r="A7" s="241" t="s">
        <v>197</v>
      </c>
      <c r="B7" s="241"/>
      <c r="C7" s="241"/>
      <c r="D7" s="241"/>
      <c r="E7" s="241"/>
    </row>
    <row r="8" spans="1:5" ht="30.75" customHeight="1" x14ac:dyDescent="0.35">
      <c r="A8" s="242" t="s">
        <v>198</v>
      </c>
      <c r="B8" s="242"/>
      <c r="C8" s="242"/>
      <c r="D8" s="242"/>
      <c r="E8" s="242"/>
    </row>
    <row r="9" spans="1:5" ht="15" customHeight="1" thickBot="1" x14ac:dyDescent="0.4"/>
    <row r="10" spans="1:5" s="155" customFormat="1" ht="36.75" customHeight="1" x14ac:dyDescent="0.35">
      <c r="A10" s="152" t="s">
        <v>199</v>
      </c>
      <c r="B10" s="153" t="s">
        <v>239</v>
      </c>
      <c r="C10" s="153" t="s">
        <v>200</v>
      </c>
      <c r="D10" s="153" t="s">
        <v>201</v>
      </c>
      <c r="E10" s="154" t="s">
        <v>202</v>
      </c>
    </row>
    <row r="11" spans="1:5" ht="15" customHeight="1" x14ac:dyDescent="0.35">
      <c r="A11" s="156" t="s">
        <v>14</v>
      </c>
      <c r="B11" s="157">
        <f>'AppIV-PgExp'!D7+'AppIV-PgExp'!D12+'AppIV-PgExp'!D17+'AppIV-PgExp'!D22+'AppIV-PgExp'!D27</f>
        <v>0</v>
      </c>
      <c r="C11" s="158">
        <f>'AppIV-PgExp'!F7+'AppIV-PgExp'!F12+'AppIV-PgExp'!F17+'AppIV-PgExp'!F22+'AppIV-PgExp'!F27</f>
        <v>0</v>
      </c>
      <c r="D11" s="157">
        <f>'AppIV-PgExp'!G7+'AppIV-PgExp'!G12+'AppIV-PgExp'!G17+'AppIV-PgExp'!G22+'AppIV-PgExp'!G27</f>
        <v>0</v>
      </c>
      <c r="E11" s="159">
        <f>IF(B11&gt;0,D11/B11,0)</f>
        <v>0</v>
      </c>
    </row>
    <row r="12" spans="1:5" ht="15" customHeight="1" x14ac:dyDescent="0.35">
      <c r="A12" s="160" t="s">
        <v>167</v>
      </c>
      <c r="B12" s="158">
        <f>'AppIV-PgExp'!D8+'AppIV-PgExp'!D13+'AppIV-PgExp'!D18+'AppIV-PgExp'!D23+'AppIV-PgExp'!D28</f>
        <v>0</v>
      </c>
      <c r="C12" s="158">
        <f>'AppIV-PgExp'!F8+'AppIV-PgExp'!F13+'AppIV-PgExp'!F18+'AppIV-PgExp'!F23+'AppIV-PgExp'!F28</f>
        <v>0</v>
      </c>
      <c r="D12" s="157">
        <f>'AppIV-PgExp'!G8+'AppIV-PgExp'!G13+'AppIV-PgExp'!G18+'AppIV-PgExp'!G23+'AppIV-PgExp'!G28</f>
        <v>0</v>
      </c>
      <c r="E12" s="159">
        <f>IF(B12&gt;0,D12/B12,0)</f>
        <v>0</v>
      </c>
    </row>
    <row r="13" spans="1:5" ht="15" customHeight="1" x14ac:dyDescent="0.35">
      <c r="A13" s="156" t="s">
        <v>21</v>
      </c>
      <c r="B13" s="157">
        <f>'AppIV-PgExp'!D9+'AppIV-PgExp'!D14+'AppIV-PgExp'!D19+'AppIV-PgExp'!D24+'AppIV-PgExp'!D29</f>
        <v>0</v>
      </c>
      <c r="C13" s="158">
        <f>'AppIV-PgExp'!F9+'AppIV-PgExp'!F14+'AppIV-PgExp'!F19+'AppIV-PgExp'!F24+'AppIV-PgExp'!F29</f>
        <v>0</v>
      </c>
      <c r="D13" s="157">
        <f>'AppIV-PgExp'!G9+'AppIV-PgExp'!G14+'AppIV-PgExp'!G19+'AppIV-PgExp'!G24+'AppIV-PgExp'!G29</f>
        <v>0</v>
      </c>
      <c r="E13" s="159">
        <f>IF(B13&gt;0,D13/B13,0)</f>
        <v>0</v>
      </c>
    </row>
    <row r="14" spans="1:5" ht="15" customHeight="1" x14ac:dyDescent="0.35">
      <c r="A14" s="156" t="s">
        <v>25</v>
      </c>
      <c r="B14" s="157">
        <f>'AppIV-PgExp'!D10+'AppIV-PgExp'!D15+'AppIV-PgExp'!D20+'AppIV-PgExp'!D25+'AppIV-PgExp'!D30</f>
        <v>0</v>
      </c>
      <c r="C14" s="158">
        <f>'AppIV-PgExp'!F10+'AppIV-PgExp'!F15+'AppIV-PgExp'!F20+'AppIV-PgExp'!F25+'AppIV-PgExp'!F30</f>
        <v>0</v>
      </c>
      <c r="D14" s="157">
        <f>'AppIV-PgExp'!G10+'AppIV-PgExp'!G15+'AppIV-PgExp'!G20+'AppIV-PgExp'!G25+'AppIV-PgExp'!G30</f>
        <v>0</v>
      </c>
      <c r="E14" s="159">
        <f>IF(B14&gt;0,D14/B14,0)</f>
        <v>0</v>
      </c>
    </row>
    <row r="15" spans="1:5" ht="15" customHeight="1" thickBot="1" x14ac:dyDescent="0.4">
      <c r="A15" s="161" t="s">
        <v>203</v>
      </c>
      <c r="B15" s="162">
        <f>SUM(B11:B14)</f>
        <v>0</v>
      </c>
      <c r="C15" s="163">
        <f>SUM(C11:C14)</f>
        <v>0</v>
      </c>
      <c r="D15" s="164">
        <f>SUM(D11:D14)</f>
        <v>0</v>
      </c>
      <c r="E15" s="165">
        <f>IF(B15&gt;0,D15/B15,0)</f>
        <v>0</v>
      </c>
    </row>
    <row r="18" spans="1:5" ht="15" customHeight="1" x14ac:dyDescent="0.35">
      <c r="A18" s="113" t="s">
        <v>204</v>
      </c>
    </row>
    <row r="19" spans="1:5" ht="15" customHeight="1" x14ac:dyDescent="0.35">
      <c r="A19" s="113" t="s">
        <v>205</v>
      </c>
    </row>
    <row r="21" spans="1:5" ht="15" customHeight="1" x14ac:dyDescent="0.35">
      <c r="A21" s="166" t="s">
        <v>206</v>
      </c>
      <c r="B21" s="167"/>
      <c r="C21" s="167"/>
      <c r="D21" s="167"/>
      <c r="E21" s="167"/>
    </row>
    <row r="22" spans="1:5" ht="45" customHeight="1" x14ac:dyDescent="0.35">
      <c r="A22" s="236" t="s">
        <v>207</v>
      </c>
      <c r="B22" s="236"/>
      <c r="C22" s="236"/>
      <c r="D22" s="236"/>
      <c r="E22" s="236"/>
    </row>
    <row r="23" spans="1:5" ht="44.25" customHeight="1" x14ac:dyDescent="0.35">
      <c r="A23" s="236" t="s">
        <v>208</v>
      </c>
      <c r="B23" s="236"/>
      <c r="C23" s="236"/>
      <c r="D23" s="236"/>
      <c r="E23" s="236"/>
    </row>
    <row r="24" spans="1:5" ht="27.75" customHeight="1" x14ac:dyDescent="0.35">
      <c r="A24" s="236" t="s">
        <v>209</v>
      </c>
      <c r="B24" s="236"/>
      <c r="C24" s="236"/>
      <c r="D24" s="236"/>
      <c r="E24" s="236"/>
    </row>
  </sheetData>
  <sheetProtection algorithmName="SHA-512" hashValue="reGyMBj3s9N4zyhK/3R25pEskKXkoRqdQmCurbBJDhIEzAWrJiWmLOIuQewcgyJW5yLnhC8yOvRqcO0zMkzeeg==" saltValue="Or1SaLNPW3Avq1RZMvnMCg==" spinCount="100000" sheet="1" objects="1" scenarios="1"/>
  <mergeCells count="8">
    <mergeCell ref="A23:E23"/>
    <mergeCell ref="A24:E24"/>
    <mergeCell ref="B1:E1"/>
    <mergeCell ref="B3:C3"/>
    <mergeCell ref="B5:C5"/>
    <mergeCell ref="A7:E7"/>
    <mergeCell ref="A8:E8"/>
    <mergeCell ref="A22:E22"/>
  </mergeCells>
  <pageMargins left="0.75" right="0.75" top="1" bottom="1" header="0.5" footer="0.5"/>
  <pageSetup orientation="portrait" blackAndWhite="1" r:id="rId1"/>
  <headerFooter scaleWithDoc="0" alignWithMargins="0">
    <oddHeader>&amp;L&amp;"Arial,Bold"&amp;10REVENUE AND EXPENSE REPORT SUMMARY&amp;R&amp;8CITY OF MADISON
COMMUNITY RESOURCES PROGRAM
APPENDIX IV - PART 1</oddHeader>
    <oddFooter>&amp;L&amp;"Times New Roman,Regular"&amp;6&amp;D-&amp;F:&amp;A&amp;R&amp;8Page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E993F-F961-4731-AD8F-601766C7DB5D}">
  <sheetPr>
    <tabColor theme="6" tint="0.39997558519241921"/>
  </sheetPr>
  <dimension ref="A1:I44"/>
  <sheetViews>
    <sheetView zoomScale="120" zoomScaleNormal="120" workbookViewId="0">
      <selection sqref="A1:XFD1048576"/>
    </sheetView>
  </sheetViews>
  <sheetFormatPr defaultRowHeight="15" customHeight="1" x14ac:dyDescent="0.35"/>
  <cols>
    <col min="1" max="1" width="5.1796875" style="113" customWidth="1"/>
    <col min="2" max="2" width="15.1796875" style="113" customWidth="1"/>
    <col min="3" max="3" width="14.7265625" style="113" customWidth="1"/>
    <col min="4" max="4" width="11.1796875" style="113" customWidth="1"/>
    <col min="5" max="8" width="10.453125" style="113" customWidth="1"/>
    <col min="9" max="256" width="8.7265625" style="113"/>
    <col min="257" max="257" width="5.1796875" style="113" customWidth="1"/>
    <col min="258" max="258" width="15.1796875" style="113" customWidth="1"/>
    <col min="259" max="259" width="14.7265625" style="113" customWidth="1"/>
    <col min="260" max="260" width="11.1796875" style="113" customWidth="1"/>
    <col min="261" max="264" width="10.453125" style="113" customWidth="1"/>
    <col min="265" max="512" width="8.7265625" style="113"/>
    <col min="513" max="513" width="5.1796875" style="113" customWidth="1"/>
    <col min="514" max="514" width="15.1796875" style="113" customWidth="1"/>
    <col min="515" max="515" width="14.7265625" style="113" customWidth="1"/>
    <col min="516" max="516" width="11.1796875" style="113" customWidth="1"/>
    <col min="517" max="520" width="10.453125" style="113" customWidth="1"/>
    <col min="521" max="768" width="8.7265625" style="113"/>
    <col min="769" max="769" width="5.1796875" style="113" customWidth="1"/>
    <col min="770" max="770" width="15.1796875" style="113" customWidth="1"/>
    <col min="771" max="771" width="14.7265625" style="113" customWidth="1"/>
    <col min="772" max="772" width="11.1796875" style="113" customWidth="1"/>
    <col min="773" max="776" width="10.453125" style="113" customWidth="1"/>
    <col min="777" max="1024" width="8.7265625" style="113"/>
    <col min="1025" max="1025" width="5.1796875" style="113" customWidth="1"/>
    <col min="1026" max="1026" width="15.1796875" style="113" customWidth="1"/>
    <col min="1027" max="1027" width="14.7265625" style="113" customWidth="1"/>
    <col min="1028" max="1028" width="11.1796875" style="113" customWidth="1"/>
    <col min="1029" max="1032" width="10.453125" style="113" customWidth="1"/>
    <col min="1033" max="1280" width="8.7265625" style="113"/>
    <col min="1281" max="1281" width="5.1796875" style="113" customWidth="1"/>
    <col min="1282" max="1282" width="15.1796875" style="113" customWidth="1"/>
    <col min="1283" max="1283" width="14.7265625" style="113" customWidth="1"/>
    <col min="1284" max="1284" width="11.1796875" style="113" customWidth="1"/>
    <col min="1285" max="1288" width="10.453125" style="113" customWidth="1"/>
    <col min="1289" max="1536" width="8.7265625" style="113"/>
    <col min="1537" max="1537" width="5.1796875" style="113" customWidth="1"/>
    <col min="1538" max="1538" width="15.1796875" style="113" customWidth="1"/>
    <col min="1539" max="1539" width="14.7265625" style="113" customWidth="1"/>
    <col min="1540" max="1540" width="11.1796875" style="113" customWidth="1"/>
    <col min="1541" max="1544" width="10.453125" style="113" customWidth="1"/>
    <col min="1545" max="1792" width="8.7265625" style="113"/>
    <col min="1793" max="1793" width="5.1796875" style="113" customWidth="1"/>
    <col min="1794" max="1794" width="15.1796875" style="113" customWidth="1"/>
    <col min="1795" max="1795" width="14.7265625" style="113" customWidth="1"/>
    <col min="1796" max="1796" width="11.1796875" style="113" customWidth="1"/>
    <col min="1797" max="1800" width="10.453125" style="113" customWidth="1"/>
    <col min="1801" max="2048" width="8.7265625" style="113"/>
    <col min="2049" max="2049" width="5.1796875" style="113" customWidth="1"/>
    <col min="2050" max="2050" width="15.1796875" style="113" customWidth="1"/>
    <col min="2051" max="2051" width="14.7265625" style="113" customWidth="1"/>
    <col min="2052" max="2052" width="11.1796875" style="113" customWidth="1"/>
    <col min="2053" max="2056" width="10.453125" style="113" customWidth="1"/>
    <col min="2057" max="2304" width="8.7265625" style="113"/>
    <col min="2305" max="2305" width="5.1796875" style="113" customWidth="1"/>
    <col min="2306" max="2306" width="15.1796875" style="113" customWidth="1"/>
    <col min="2307" max="2307" width="14.7265625" style="113" customWidth="1"/>
    <col min="2308" max="2308" width="11.1796875" style="113" customWidth="1"/>
    <col min="2309" max="2312" width="10.453125" style="113" customWidth="1"/>
    <col min="2313" max="2560" width="8.7265625" style="113"/>
    <col min="2561" max="2561" width="5.1796875" style="113" customWidth="1"/>
    <col min="2562" max="2562" width="15.1796875" style="113" customWidth="1"/>
    <col min="2563" max="2563" width="14.7265625" style="113" customWidth="1"/>
    <col min="2564" max="2564" width="11.1796875" style="113" customWidth="1"/>
    <col min="2565" max="2568" width="10.453125" style="113" customWidth="1"/>
    <col min="2569" max="2816" width="8.7265625" style="113"/>
    <col min="2817" max="2817" width="5.1796875" style="113" customWidth="1"/>
    <col min="2818" max="2818" width="15.1796875" style="113" customWidth="1"/>
    <col min="2819" max="2819" width="14.7265625" style="113" customWidth="1"/>
    <col min="2820" max="2820" width="11.1796875" style="113" customWidth="1"/>
    <col min="2821" max="2824" width="10.453125" style="113" customWidth="1"/>
    <col min="2825" max="3072" width="8.7265625" style="113"/>
    <col min="3073" max="3073" width="5.1796875" style="113" customWidth="1"/>
    <col min="3074" max="3074" width="15.1796875" style="113" customWidth="1"/>
    <col min="3075" max="3075" width="14.7265625" style="113" customWidth="1"/>
    <col min="3076" max="3076" width="11.1796875" style="113" customWidth="1"/>
    <col min="3077" max="3080" width="10.453125" style="113" customWidth="1"/>
    <col min="3081" max="3328" width="8.7265625" style="113"/>
    <col min="3329" max="3329" width="5.1796875" style="113" customWidth="1"/>
    <col min="3330" max="3330" width="15.1796875" style="113" customWidth="1"/>
    <col min="3331" max="3331" width="14.7265625" style="113" customWidth="1"/>
    <col min="3332" max="3332" width="11.1796875" style="113" customWidth="1"/>
    <col min="3333" max="3336" width="10.453125" style="113" customWidth="1"/>
    <col min="3337" max="3584" width="8.7265625" style="113"/>
    <col min="3585" max="3585" width="5.1796875" style="113" customWidth="1"/>
    <col min="3586" max="3586" width="15.1796875" style="113" customWidth="1"/>
    <col min="3587" max="3587" width="14.7265625" style="113" customWidth="1"/>
    <col min="3588" max="3588" width="11.1796875" style="113" customWidth="1"/>
    <col min="3589" max="3592" width="10.453125" style="113" customWidth="1"/>
    <col min="3593" max="3840" width="8.7265625" style="113"/>
    <col min="3841" max="3841" width="5.1796875" style="113" customWidth="1"/>
    <col min="3842" max="3842" width="15.1796875" style="113" customWidth="1"/>
    <col min="3843" max="3843" width="14.7265625" style="113" customWidth="1"/>
    <col min="3844" max="3844" width="11.1796875" style="113" customWidth="1"/>
    <col min="3845" max="3848" width="10.453125" style="113" customWidth="1"/>
    <col min="3849" max="4096" width="8.7265625" style="113"/>
    <col min="4097" max="4097" width="5.1796875" style="113" customWidth="1"/>
    <col min="4098" max="4098" width="15.1796875" style="113" customWidth="1"/>
    <col min="4099" max="4099" width="14.7265625" style="113" customWidth="1"/>
    <col min="4100" max="4100" width="11.1796875" style="113" customWidth="1"/>
    <col min="4101" max="4104" width="10.453125" style="113" customWidth="1"/>
    <col min="4105" max="4352" width="8.7265625" style="113"/>
    <col min="4353" max="4353" width="5.1796875" style="113" customWidth="1"/>
    <col min="4354" max="4354" width="15.1796875" style="113" customWidth="1"/>
    <col min="4355" max="4355" width="14.7265625" style="113" customWidth="1"/>
    <col min="4356" max="4356" width="11.1796875" style="113" customWidth="1"/>
    <col min="4357" max="4360" width="10.453125" style="113" customWidth="1"/>
    <col min="4361" max="4608" width="8.7265625" style="113"/>
    <col min="4609" max="4609" width="5.1796875" style="113" customWidth="1"/>
    <col min="4610" max="4610" width="15.1796875" style="113" customWidth="1"/>
    <col min="4611" max="4611" width="14.7265625" style="113" customWidth="1"/>
    <col min="4612" max="4612" width="11.1796875" style="113" customWidth="1"/>
    <col min="4613" max="4616" width="10.453125" style="113" customWidth="1"/>
    <col min="4617" max="4864" width="8.7265625" style="113"/>
    <col min="4865" max="4865" width="5.1796875" style="113" customWidth="1"/>
    <col min="4866" max="4866" width="15.1796875" style="113" customWidth="1"/>
    <col min="4867" max="4867" width="14.7265625" style="113" customWidth="1"/>
    <col min="4868" max="4868" width="11.1796875" style="113" customWidth="1"/>
    <col min="4869" max="4872" width="10.453125" style="113" customWidth="1"/>
    <col min="4873" max="5120" width="8.7265625" style="113"/>
    <col min="5121" max="5121" width="5.1796875" style="113" customWidth="1"/>
    <col min="5122" max="5122" width="15.1796875" style="113" customWidth="1"/>
    <col min="5123" max="5123" width="14.7265625" style="113" customWidth="1"/>
    <col min="5124" max="5124" width="11.1796875" style="113" customWidth="1"/>
    <col min="5125" max="5128" width="10.453125" style="113" customWidth="1"/>
    <col min="5129" max="5376" width="8.7265625" style="113"/>
    <col min="5377" max="5377" width="5.1796875" style="113" customWidth="1"/>
    <col min="5378" max="5378" width="15.1796875" style="113" customWidth="1"/>
    <col min="5379" max="5379" width="14.7265625" style="113" customWidth="1"/>
    <col min="5380" max="5380" width="11.1796875" style="113" customWidth="1"/>
    <col min="5381" max="5384" width="10.453125" style="113" customWidth="1"/>
    <col min="5385" max="5632" width="8.7265625" style="113"/>
    <col min="5633" max="5633" width="5.1796875" style="113" customWidth="1"/>
    <col min="5634" max="5634" width="15.1796875" style="113" customWidth="1"/>
    <col min="5635" max="5635" width="14.7265625" style="113" customWidth="1"/>
    <col min="5636" max="5636" width="11.1796875" style="113" customWidth="1"/>
    <col min="5637" max="5640" width="10.453125" style="113" customWidth="1"/>
    <col min="5641" max="5888" width="8.7265625" style="113"/>
    <col min="5889" max="5889" width="5.1796875" style="113" customWidth="1"/>
    <col min="5890" max="5890" width="15.1796875" style="113" customWidth="1"/>
    <col min="5891" max="5891" width="14.7265625" style="113" customWidth="1"/>
    <col min="5892" max="5892" width="11.1796875" style="113" customWidth="1"/>
    <col min="5893" max="5896" width="10.453125" style="113" customWidth="1"/>
    <col min="5897" max="6144" width="8.7265625" style="113"/>
    <col min="6145" max="6145" width="5.1796875" style="113" customWidth="1"/>
    <col min="6146" max="6146" width="15.1796875" style="113" customWidth="1"/>
    <col min="6147" max="6147" width="14.7265625" style="113" customWidth="1"/>
    <col min="6148" max="6148" width="11.1796875" style="113" customWidth="1"/>
    <col min="6149" max="6152" width="10.453125" style="113" customWidth="1"/>
    <col min="6153" max="6400" width="8.7265625" style="113"/>
    <col min="6401" max="6401" width="5.1796875" style="113" customWidth="1"/>
    <col min="6402" max="6402" width="15.1796875" style="113" customWidth="1"/>
    <col min="6403" max="6403" width="14.7265625" style="113" customWidth="1"/>
    <col min="6404" max="6404" width="11.1796875" style="113" customWidth="1"/>
    <col min="6405" max="6408" width="10.453125" style="113" customWidth="1"/>
    <col min="6409" max="6656" width="8.7265625" style="113"/>
    <col min="6657" max="6657" width="5.1796875" style="113" customWidth="1"/>
    <col min="6658" max="6658" width="15.1796875" style="113" customWidth="1"/>
    <col min="6659" max="6659" width="14.7265625" style="113" customWidth="1"/>
    <col min="6660" max="6660" width="11.1796875" style="113" customWidth="1"/>
    <col min="6661" max="6664" width="10.453125" style="113" customWidth="1"/>
    <col min="6665" max="6912" width="8.7265625" style="113"/>
    <col min="6913" max="6913" width="5.1796875" style="113" customWidth="1"/>
    <col min="6914" max="6914" width="15.1796875" style="113" customWidth="1"/>
    <col min="6915" max="6915" width="14.7265625" style="113" customWidth="1"/>
    <col min="6916" max="6916" width="11.1796875" style="113" customWidth="1"/>
    <col min="6917" max="6920" width="10.453125" style="113" customWidth="1"/>
    <col min="6921" max="7168" width="8.7265625" style="113"/>
    <col min="7169" max="7169" width="5.1796875" style="113" customWidth="1"/>
    <col min="7170" max="7170" width="15.1796875" style="113" customWidth="1"/>
    <col min="7171" max="7171" width="14.7265625" style="113" customWidth="1"/>
    <col min="7172" max="7172" width="11.1796875" style="113" customWidth="1"/>
    <col min="7173" max="7176" width="10.453125" style="113" customWidth="1"/>
    <col min="7177" max="7424" width="8.7265625" style="113"/>
    <col min="7425" max="7425" width="5.1796875" style="113" customWidth="1"/>
    <col min="7426" max="7426" width="15.1796875" style="113" customWidth="1"/>
    <col min="7427" max="7427" width="14.7265625" style="113" customWidth="1"/>
    <col min="7428" max="7428" width="11.1796875" style="113" customWidth="1"/>
    <col min="7429" max="7432" width="10.453125" style="113" customWidth="1"/>
    <col min="7433" max="7680" width="8.7265625" style="113"/>
    <col min="7681" max="7681" width="5.1796875" style="113" customWidth="1"/>
    <col min="7682" max="7682" width="15.1796875" style="113" customWidth="1"/>
    <col min="7683" max="7683" width="14.7265625" style="113" customWidth="1"/>
    <col min="7684" max="7684" width="11.1796875" style="113" customWidth="1"/>
    <col min="7685" max="7688" width="10.453125" style="113" customWidth="1"/>
    <col min="7689" max="7936" width="8.7265625" style="113"/>
    <col min="7937" max="7937" width="5.1796875" style="113" customWidth="1"/>
    <col min="7938" max="7938" width="15.1796875" style="113" customWidth="1"/>
    <col min="7939" max="7939" width="14.7265625" style="113" customWidth="1"/>
    <col min="7940" max="7940" width="11.1796875" style="113" customWidth="1"/>
    <col min="7941" max="7944" width="10.453125" style="113" customWidth="1"/>
    <col min="7945" max="8192" width="8.7265625" style="113"/>
    <col min="8193" max="8193" width="5.1796875" style="113" customWidth="1"/>
    <col min="8194" max="8194" width="15.1796875" style="113" customWidth="1"/>
    <col min="8195" max="8195" width="14.7265625" style="113" customWidth="1"/>
    <col min="8196" max="8196" width="11.1796875" style="113" customWidth="1"/>
    <col min="8197" max="8200" width="10.453125" style="113" customWidth="1"/>
    <col min="8201" max="8448" width="8.7265625" style="113"/>
    <col min="8449" max="8449" width="5.1796875" style="113" customWidth="1"/>
    <col min="8450" max="8450" width="15.1796875" style="113" customWidth="1"/>
    <col min="8451" max="8451" width="14.7265625" style="113" customWidth="1"/>
    <col min="8452" max="8452" width="11.1796875" style="113" customWidth="1"/>
    <col min="8453" max="8456" width="10.453125" style="113" customWidth="1"/>
    <col min="8457" max="8704" width="8.7265625" style="113"/>
    <col min="8705" max="8705" width="5.1796875" style="113" customWidth="1"/>
    <col min="8706" max="8706" width="15.1796875" style="113" customWidth="1"/>
    <col min="8707" max="8707" width="14.7265625" style="113" customWidth="1"/>
    <col min="8708" max="8708" width="11.1796875" style="113" customWidth="1"/>
    <col min="8709" max="8712" width="10.453125" style="113" customWidth="1"/>
    <col min="8713" max="8960" width="8.7265625" style="113"/>
    <col min="8961" max="8961" width="5.1796875" style="113" customWidth="1"/>
    <col min="8962" max="8962" width="15.1796875" style="113" customWidth="1"/>
    <col min="8963" max="8963" width="14.7265625" style="113" customWidth="1"/>
    <col min="8964" max="8964" width="11.1796875" style="113" customWidth="1"/>
    <col min="8965" max="8968" width="10.453125" style="113" customWidth="1"/>
    <col min="8969" max="9216" width="8.7265625" style="113"/>
    <col min="9217" max="9217" width="5.1796875" style="113" customWidth="1"/>
    <col min="9218" max="9218" width="15.1796875" style="113" customWidth="1"/>
    <col min="9219" max="9219" width="14.7265625" style="113" customWidth="1"/>
    <col min="9220" max="9220" width="11.1796875" style="113" customWidth="1"/>
    <col min="9221" max="9224" width="10.453125" style="113" customWidth="1"/>
    <col min="9225" max="9472" width="8.7265625" style="113"/>
    <col min="9473" max="9473" width="5.1796875" style="113" customWidth="1"/>
    <col min="9474" max="9474" width="15.1796875" style="113" customWidth="1"/>
    <col min="9475" max="9475" width="14.7265625" style="113" customWidth="1"/>
    <col min="9476" max="9476" width="11.1796875" style="113" customWidth="1"/>
    <col min="9477" max="9480" width="10.453125" style="113" customWidth="1"/>
    <col min="9481" max="9728" width="8.7265625" style="113"/>
    <col min="9729" max="9729" width="5.1796875" style="113" customWidth="1"/>
    <col min="9730" max="9730" width="15.1796875" style="113" customWidth="1"/>
    <col min="9731" max="9731" width="14.7265625" style="113" customWidth="1"/>
    <col min="9732" max="9732" width="11.1796875" style="113" customWidth="1"/>
    <col min="9733" max="9736" width="10.453125" style="113" customWidth="1"/>
    <col min="9737" max="9984" width="8.7265625" style="113"/>
    <col min="9985" max="9985" width="5.1796875" style="113" customWidth="1"/>
    <col min="9986" max="9986" width="15.1796875" style="113" customWidth="1"/>
    <col min="9987" max="9987" width="14.7265625" style="113" customWidth="1"/>
    <col min="9988" max="9988" width="11.1796875" style="113" customWidth="1"/>
    <col min="9989" max="9992" width="10.453125" style="113" customWidth="1"/>
    <col min="9993" max="10240" width="8.7265625" style="113"/>
    <col min="10241" max="10241" width="5.1796875" style="113" customWidth="1"/>
    <col min="10242" max="10242" width="15.1796875" style="113" customWidth="1"/>
    <col min="10243" max="10243" width="14.7265625" style="113" customWidth="1"/>
    <col min="10244" max="10244" width="11.1796875" style="113" customWidth="1"/>
    <col min="10245" max="10248" width="10.453125" style="113" customWidth="1"/>
    <col min="10249" max="10496" width="8.7265625" style="113"/>
    <col min="10497" max="10497" width="5.1796875" style="113" customWidth="1"/>
    <col min="10498" max="10498" width="15.1796875" style="113" customWidth="1"/>
    <col min="10499" max="10499" width="14.7265625" style="113" customWidth="1"/>
    <col min="10500" max="10500" width="11.1796875" style="113" customWidth="1"/>
    <col min="10501" max="10504" width="10.453125" style="113" customWidth="1"/>
    <col min="10505" max="10752" width="8.7265625" style="113"/>
    <col min="10753" max="10753" width="5.1796875" style="113" customWidth="1"/>
    <col min="10754" max="10754" width="15.1796875" style="113" customWidth="1"/>
    <col min="10755" max="10755" width="14.7265625" style="113" customWidth="1"/>
    <col min="10756" max="10756" width="11.1796875" style="113" customWidth="1"/>
    <col min="10757" max="10760" width="10.453125" style="113" customWidth="1"/>
    <col min="10761" max="11008" width="8.7265625" style="113"/>
    <col min="11009" max="11009" width="5.1796875" style="113" customWidth="1"/>
    <col min="11010" max="11010" width="15.1796875" style="113" customWidth="1"/>
    <col min="11011" max="11011" width="14.7265625" style="113" customWidth="1"/>
    <col min="11012" max="11012" width="11.1796875" style="113" customWidth="1"/>
    <col min="11013" max="11016" width="10.453125" style="113" customWidth="1"/>
    <col min="11017" max="11264" width="8.7265625" style="113"/>
    <col min="11265" max="11265" width="5.1796875" style="113" customWidth="1"/>
    <col min="11266" max="11266" width="15.1796875" style="113" customWidth="1"/>
    <col min="11267" max="11267" width="14.7265625" style="113" customWidth="1"/>
    <col min="11268" max="11268" width="11.1796875" style="113" customWidth="1"/>
    <col min="11269" max="11272" width="10.453125" style="113" customWidth="1"/>
    <col min="11273" max="11520" width="8.7265625" style="113"/>
    <col min="11521" max="11521" width="5.1796875" style="113" customWidth="1"/>
    <col min="11522" max="11522" width="15.1796875" style="113" customWidth="1"/>
    <col min="11523" max="11523" width="14.7265625" style="113" customWidth="1"/>
    <col min="11524" max="11524" width="11.1796875" style="113" customWidth="1"/>
    <col min="11525" max="11528" width="10.453125" style="113" customWidth="1"/>
    <col min="11529" max="11776" width="8.7265625" style="113"/>
    <col min="11777" max="11777" width="5.1796875" style="113" customWidth="1"/>
    <col min="11778" max="11778" width="15.1796875" style="113" customWidth="1"/>
    <col min="11779" max="11779" width="14.7265625" style="113" customWidth="1"/>
    <col min="11780" max="11780" width="11.1796875" style="113" customWidth="1"/>
    <col min="11781" max="11784" width="10.453125" style="113" customWidth="1"/>
    <col min="11785" max="12032" width="8.7265625" style="113"/>
    <col min="12033" max="12033" width="5.1796875" style="113" customWidth="1"/>
    <col min="12034" max="12034" width="15.1796875" style="113" customWidth="1"/>
    <col min="12035" max="12035" width="14.7265625" style="113" customWidth="1"/>
    <col min="12036" max="12036" width="11.1796875" style="113" customWidth="1"/>
    <col min="12037" max="12040" width="10.453125" style="113" customWidth="1"/>
    <col min="12041" max="12288" width="8.7265625" style="113"/>
    <col min="12289" max="12289" width="5.1796875" style="113" customWidth="1"/>
    <col min="12290" max="12290" width="15.1796875" style="113" customWidth="1"/>
    <col min="12291" max="12291" width="14.7265625" style="113" customWidth="1"/>
    <col min="12292" max="12292" width="11.1796875" style="113" customWidth="1"/>
    <col min="12293" max="12296" width="10.453125" style="113" customWidth="1"/>
    <col min="12297" max="12544" width="8.7265625" style="113"/>
    <col min="12545" max="12545" width="5.1796875" style="113" customWidth="1"/>
    <col min="12546" max="12546" width="15.1796875" style="113" customWidth="1"/>
    <col min="12547" max="12547" width="14.7265625" style="113" customWidth="1"/>
    <col min="12548" max="12548" width="11.1796875" style="113" customWidth="1"/>
    <col min="12549" max="12552" width="10.453125" style="113" customWidth="1"/>
    <col min="12553" max="12800" width="8.7265625" style="113"/>
    <col min="12801" max="12801" width="5.1796875" style="113" customWidth="1"/>
    <col min="12802" max="12802" width="15.1796875" style="113" customWidth="1"/>
    <col min="12803" max="12803" width="14.7265625" style="113" customWidth="1"/>
    <col min="12804" max="12804" width="11.1796875" style="113" customWidth="1"/>
    <col min="12805" max="12808" width="10.453125" style="113" customWidth="1"/>
    <col min="12809" max="13056" width="8.7265625" style="113"/>
    <col min="13057" max="13057" width="5.1796875" style="113" customWidth="1"/>
    <col min="13058" max="13058" width="15.1796875" style="113" customWidth="1"/>
    <col min="13059" max="13059" width="14.7265625" style="113" customWidth="1"/>
    <col min="13060" max="13060" width="11.1796875" style="113" customWidth="1"/>
    <col min="13061" max="13064" width="10.453125" style="113" customWidth="1"/>
    <col min="13065" max="13312" width="8.7265625" style="113"/>
    <col min="13313" max="13313" width="5.1796875" style="113" customWidth="1"/>
    <col min="13314" max="13314" width="15.1796875" style="113" customWidth="1"/>
    <col min="13315" max="13315" width="14.7265625" style="113" customWidth="1"/>
    <col min="13316" max="13316" width="11.1796875" style="113" customWidth="1"/>
    <col min="13317" max="13320" width="10.453125" style="113" customWidth="1"/>
    <col min="13321" max="13568" width="8.7265625" style="113"/>
    <col min="13569" max="13569" width="5.1796875" style="113" customWidth="1"/>
    <col min="13570" max="13570" width="15.1796875" style="113" customWidth="1"/>
    <col min="13571" max="13571" width="14.7265625" style="113" customWidth="1"/>
    <col min="13572" max="13572" width="11.1796875" style="113" customWidth="1"/>
    <col min="13573" max="13576" width="10.453125" style="113" customWidth="1"/>
    <col min="13577" max="13824" width="8.7265625" style="113"/>
    <col min="13825" max="13825" width="5.1796875" style="113" customWidth="1"/>
    <col min="13826" max="13826" width="15.1796875" style="113" customWidth="1"/>
    <col min="13827" max="13827" width="14.7265625" style="113" customWidth="1"/>
    <col min="13828" max="13828" width="11.1796875" style="113" customWidth="1"/>
    <col min="13829" max="13832" width="10.453125" style="113" customWidth="1"/>
    <col min="13833" max="14080" width="8.7265625" style="113"/>
    <col min="14081" max="14081" width="5.1796875" style="113" customWidth="1"/>
    <col min="14082" max="14082" width="15.1796875" style="113" customWidth="1"/>
    <col min="14083" max="14083" width="14.7265625" style="113" customWidth="1"/>
    <col min="14084" max="14084" width="11.1796875" style="113" customWidth="1"/>
    <col min="14085" max="14088" width="10.453125" style="113" customWidth="1"/>
    <col min="14089" max="14336" width="8.7265625" style="113"/>
    <col min="14337" max="14337" width="5.1796875" style="113" customWidth="1"/>
    <col min="14338" max="14338" width="15.1796875" style="113" customWidth="1"/>
    <col min="14339" max="14339" width="14.7265625" style="113" customWidth="1"/>
    <col min="14340" max="14340" width="11.1796875" style="113" customWidth="1"/>
    <col min="14341" max="14344" width="10.453125" style="113" customWidth="1"/>
    <col min="14345" max="14592" width="8.7265625" style="113"/>
    <col min="14593" max="14593" width="5.1796875" style="113" customWidth="1"/>
    <col min="14594" max="14594" width="15.1796875" style="113" customWidth="1"/>
    <col min="14595" max="14595" width="14.7265625" style="113" customWidth="1"/>
    <col min="14596" max="14596" width="11.1796875" style="113" customWidth="1"/>
    <col min="14597" max="14600" width="10.453125" style="113" customWidth="1"/>
    <col min="14601" max="14848" width="8.7265625" style="113"/>
    <col min="14849" max="14849" width="5.1796875" style="113" customWidth="1"/>
    <col min="14850" max="14850" width="15.1796875" style="113" customWidth="1"/>
    <col min="14851" max="14851" width="14.7265625" style="113" customWidth="1"/>
    <col min="14852" max="14852" width="11.1796875" style="113" customWidth="1"/>
    <col min="14853" max="14856" width="10.453125" style="113" customWidth="1"/>
    <col min="14857" max="15104" width="8.7265625" style="113"/>
    <col min="15105" max="15105" width="5.1796875" style="113" customWidth="1"/>
    <col min="15106" max="15106" width="15.1796875" style="113" customWidth="1"/>
    <col min="15107" max="15107" width="14.7265625" style="113" customWidth="1"/>
    <col min="15108" max="15108" width="11.1796875" style="113" customWidth="1"/>
    <col min="15109" max="15112" width="10.453125" style="113" customWidth="1"/>
    <col min="15113" max="15360" width="8.7265625" style="113"/>
    <col min="15361" max="15361" width="5.1796875" style="113" customWidth="1"/>
    <col min="15362" max="15362" width="15.1796875" style="113" customWidth="1"/>
    <col min="15363" max="15363" width="14.7265625" style="113" customWidth="1"/>
    <col min="15364" max="15364" width="11.1796875" style="113" customWidth="1"/>
    <col min="15365" max="15368" width="10.453125" style="113" customWidth="1"/>
    <col min="15369" max="15616" width="8.7265625" style="113"/>
    <col min="15617" max="15617" width="5.1796875" style="113" customWidth="1"/>
    <col min="15618" max="15618" width="15.1796875" style="113" customWidth="1"/>
    <col min="15619" max="15619" width="14.7265625" style="113" customWidth="1"/>
    <col min="15620" max="15620" width="11.1796875" style="113" customWidth="1"/>
    <col min="15621" max="15624" width="10.453125" style="113" customWidth="1"/>
    <col min="15625" max="15872" width="8.7265625" style="113"/>
    <col min="15873" max="15873" width="5.1796875" style="113" customWidth="1"/>
    <col min="15874" max="15874" width="15.1796875" style="113" customWidth="1"/>
    <col min="15875" max="15875" width="14.7265625" style="113" customWidth="1"/>
    <col min="15876" max="15876" width="11.1796875" style="113" customWidth="1"/>
    <col min="15877" max="15880" width="10.453125" style="113" customWidth="1"/>
    <col min="15881" max="16128" width="8.7265625" style="113"/>
    <col min="16129" max="16129" width="5.1796875" style="113" customWidth="1"/>
    <col min="16130" max="16130" width="15.1796875" style="113" customWidth="1"/>
    <col min="16131" max="16131" width="14.7265625" style="113" customWidth="1"/>
    <col min="16132" max="16132" width="11.1796875" style="113" customWidth="1"/>
    <col min="16133" max="16136" width="10.453125" style="113" customWidth="1"/>
    <col min="16137" max="16384" width="8.7265625" style="113"/>
  </cols>
  <sheetData>
    <row r="1" spans="1:9" ht="15" customHeight="1" x14ac:dyDescent="0.35">
      <c r="A1" s="113" t="s">
        <v>240</v>
      </c>
      <c r="B1" s="150"/>
      <c r="C1" s="168"/>
      <c r="D1" s="168"/>
      <c r="E1" s="168"/>
      <c r="F1" s="168"/>
      <c r="G1" s="168"/>
      <c r="H1" s="168"/>
    </row>
    <row r="3" spans="1:9" ht="15" customHeight="1" x14ac:dyDescent="0.35">
      <c r="A3" s="241" t="s">
        <v>197</v>
      </c>
      <c r="B3" s="241"/>
      <c r="C3" s="241"/>
      <c r="D3" s="241"/>
      <c r="E3" s="241"/>
      <c r="F3" s="241"/>
      <c r="G3" s="241"/>
      <c r="H3" s="241"/>
      <c r="I3" s="169"/>
    </row>
    <row r="4" spans="1:9" ht="15" customHeight="1" x14ac:dyDescent="0.35">
      <c r="A4" s="249" t="s">
        <v>198</v>
      </c>
      <c r="B4" s="249"/>
      <c r="C4" s="249"/>
      <c r="D4" s="249"/>
      <c r="E4" s="249"/>
      <c r="F4" s="249"/>
      <c r="G4" s="249"/>
      <c r="H4" s="249"/>
      <c r="I4" s="169"/>
    </row>
    <row r="5" spans="1:9" ht="15" customHeight="1" thickBot="1" x14ac:dyDescent="0.4"/>
    <row r="6" spans="1:9" ht="36" customHeight="1" x14ac:dyDescent="0.35">
      <c r="A6" s="170" t="s">
        <v>210</v>
      </c>
      <c r="B6" s="171" t="s">
        <v>211</v>
      </c>
      <c r="C6" s="172" t="s">
        <v>212</v>
      </c>
      <c r="D6" s="172" t="s">
        <v>239</v>
      </c>
      <c r="E6" s="172" t="s">
        <v>213</v>
      </c>
      <c r="F6" s="172" t="s">
        <v>214</v>
      </c>
      <c r="G6" s="172" t="s">
        <v>215</v>
      </c>
      <c r="H6" s="173" t="s">
        <v>216</v>
      </c>
    </row>
    <row r="7" spans="1:9" ht="15" customHeight="1" x14ac:dyDescent="0.35">
      <c r="A7" s="174" t="s">
        <v>217</v>
      </c>
      <c r="B7" s="250"/>
      <c r="C7" s="175" t="s">
        <v>218</v>
      </c>
      <c r="D7" s="157">
        <f>'Program A'!B8+'Program A'!C8+'Program A'!D8+'Program A'!E8</f>
        <v>0</v>
      </c>
      <c r="E7" s="176"/>
      <c r="F7" s="176"/>
      <c r="G7" s="157">
        <f t="shared" ref="G7:G31" si="0">SUM(E7:F7)</f>
        <v>0</v>
      </c>
      <c r="H7" s="177" t="str">
        <f t="shared" ref="H7:H31" si="1">IF(D7&gt;0,G7/D7,"0%")</f>
        <v>0%</v>
      </c>
    </row>
    <row r="8" spans="1:9" ht="15" customHeight="1" x14ac:dyDescent="0.35">
      <c r="A8" s="178"/>
      <c r="B8" s="251"/>
      <c r="C8" s="179" t="s">
        <v>219</v>
      </c>
      <c r="D8" s="158">
        <f>'Program A'!B21+'Program A'!C21+'Program A'!D21+'Program A'!E21</f>
        <v>0</v>
      </c>
      <c r="E8" s="176"/>
      <c r="F8" s="176"/>
      <c r="G8" s="157">
        <f t="shared" si="0"/>
        <v>0</v>
      </c>
      <c r="H8" s="177" t="str">
        <f t="shared" si="1"/>
        <v>0%</v>
      </c>
    </row>
    <row r="9" spans="1:9" ht="15" customHeight="1" x14ac:dyDescent="0.35">
      <c r="A9" s="178"/>
      <c r="B9" s="251"/>
      <c r="C9" s="175" t="s">
        <v>220</v>
      </c>
      <c r="D9" s="157">
        <f>'Program A'!B28+'Program A'!C28+'Program A'!D28+'Program A'!E28</f>
        <v>0</v>
      </c>
      <c r="E9" s="176"/>
      <c r="F9" s="176"/>
      <c r="G9" s="157">
        <f t="shared" si="0"/>
        <v>0</v>
      </c>
      <c r="H9" s="177" t="str">
        <f t="shared" si="1"/>
        <v>0%</v>
      </c>
    </row>
    <row r="10" spans="1:9" ht="15" customHeight="1" x14ac:dyDescent="0.35">
      <c r="A10" s="178"/>
      <c r="B10" s="251"/>
      <c r="C10" s="175" t="s">
        <v>221</v>
      </c>
      <c r="D10" s="157">
        <f>'Program A'!B35+'Program A'!C35+'Program A'!D35+'Program A'!E35</f>
        <v>0</v>
      </c>
      <c r="E10" s="176"/>
      <c r="F10" s="176"/>
      <c r="G10" s="157">
        <f t="shared" si="0"/>
        <v>0</v>
      </c>
      <c r="H10" s="177" t="str">
        <f t="shared" si="1"/>
        <v>0%</v>
      </c>
    </row>
    <row r="11" spans="1:9" ht="15" customHeight="1" thickBot="1" x14ac:dyDescent="0.4">
      <c r="A11" s="180"/>
      <c r="B11" s="252"/>
      <c r="C11" s="181" t="s">
        <v>203</v>
      </c>
      <c r="D11" s="182">
        <f>SUM(D7:D10)</f>
        <v>0</v>
      </c>
      <c r="E11" s="183">
        <f>SUM(E7:E10)</f>
        <v>0</v>
      </c>
      <c r="F11" s="183">
        <f>SUM(F7:F10)</f>
        <v>0</v>
      </c>
      <c r="G11" s="183">
        <f t="shared" si="0"/>
        <v>0</v>
      </c>
      <c r="H11" s="184" t="str">
        <f t="shared" si="1"/>
        <v>0%</v>
      </c>
    </row>
    <row r="12" spans="1:9" ht="15" customHeight="1" x14ac:dyDescent="0.35">
      <c r="A12" s="174" t="s">
        <v>222</v>
      </c>
      <c r="B12" s="253"/>
      <c r="C12" s="185" t="s">
        <v>218</v>
      </c>
      <c r="D12" s="157">
        <f>'Program B'!B8+'Program B'!C8+'Program B'!D8+'Program B'!E8</f>
        <v>0</v>
      </c>
      <c r="E12" s="186"/>
      <c r="F12" s="186"/>
      <c r="G12" s="187">
        <f t="shared" si="0"/>
        <v>0</v>
      </c>
      <c r="H12" s="177" t="str">
        <f t="shared" si="1"/>
        <v>0%</v>
      </c>
    </row>
    <row r="13" spans="1:9" ht="15" customHeight="1" x14ac:dyDescent="0.35">
      <c r="A13" s="178"/>
      <c r="B13" s="251"/>
      <c r="C13" s="179" t="s">
        <v>219</v>
      </c>
      <c r="D13" s="158">
        <f>'Program B'!B21+'Program B'!C21+'Program B'!D21+'Program B'!E21</f>
        <v>0</v>
      </c>
      <c r="E13" s="176"/>
      <c r="F13" s="176"/>
      <c r="G13" s="157">
        <f t="shared" si="0"/>
        <v>0</v>
      </c>
      <c r="H13" s="177" t="str">
        <f t="shared" si="1"/>
        <v>0%</v>
      </c>
    </row>
    <row r="14" spans="1:9" ht="15" customHeight="1" x14ac:dyDescent="0.35">
      <c r="A14" s="178"/>
      <c r="B14" s="251"/>
      <c r="C14" s="175" t="s">
        <v>220</v>
      </c>
      <c r="D14" s="157">
        <f>'Program B'!B28+'Program B'!C28+'Program B'!D28+'Program B'!E28</f>
        <v>0</v>
      </c>
      <c r="E14" s="176"/>
      <c r="F14" s="176"/>
      <c r="G14" s="157">
        <f t="shared" si="0"/>
        <v>0</v>
      </c>
      <c r="H14" s="177" t="str">
        <f t="shared" si="1"/>
        <v>0%</v>
      </c>
    </row>
    <row r="15" spans="1:9" ht="15" customHeight="1" x14ac:dyDescent="0.35">
      <c r="A15" s="178"/>
      <c r="B15" s="251"/>
      <c r="C15" s="188" t="s">
        <v>221</v>
      </c>
      <c r="D15" s="157">
        <f>'Program B'!B35+'Program B'!C35+'Program B'!D35+'Program B'!E35</f>
        <v>0</v>
      </c>
      <c r="E15" s="176"/>
      <c r="F15" s="176"/>
      <c r="G15" s="157">
        <f t="shared" si="0"/>
        <v>0</v>
      </c>
      <c r="H15" s="177" t="str">
        <f t="shared" si="1"/>
        <v>0%</v>
      </c>
    </row>
    <row r="16" spans="1:9" ht="15" customHeight="1" thickBot="1" x14ac:dyDescent="0.4">
      <c r="A16" s="180"/>
      <c r="B16" s="252"/>
      <c r="C16" s="189" t="s">
        <v>203</v>
      </c>
      <c r="D16" s="183">
        <f>SUM(D12:D15)</f>
        <v>0</v>
      </c>
      <c r="E16" s="183">
        <f>SUM(E12:E15)</f>
        <v>0</v>
      </c>
      <c r="F16" s="183">
        <f>SUM(F12:F15)</f>
        <v>0</v>
      </c>
      <c r="G16" s="183">
        <f t="shared" si="0"/>
        <v>0</v>
      </c>
      <c r="H16" s="184" t="str">
        <f t="shared" si="1"/>
        <v>0%</v>
      </c>
    </row>
    <row r="17" spans="1:8" ht="15" customHeight="1" x14ac:dyDescent="0.35">
      <c r="A17" s="174" t="s">
        <v>223</v>
      </c>
      <c r="B17" s="253"/>
      <c r="C17" s="190" t="s">
        <v>218</v>
      </c>
      <c r="D17" s="191">
        <f>'Program C'!B8+'Program C'!C8+'Program C'!D8+'Program C'!E8</f>
        <v>0</v>
      </c>
      <c r="E17" s="186"/>
      <c r="F17" s="186"/>
      <c r="G17" s="187">
        <f t="shared" si="0"/>
        <v>0</v>
      </c>
      <c r="H17" s="177" t="str">
        <f t="shared" si="1"/>
        <v>0%</v>
      </c>
    </row>
    <row r="18" spans="1:8" ht="15" customHeight="1" x14ac:dyDescent="0.35">
      <c r="A18" s="178"/>
      <c r="B18" s="251"/>
      <c r="C18" s="179" t="s">
        <v>219</v>
      </c>
      <c r="D18" s="158">
        <f>'Program C'!B21+'Program C'!C21+'Program C'!D21+'Program C'!E21</f>
        <v>0</v>
      </c>
      <c r="E18" s="176"/>
      <c r="F18" s="176"/>
      <c r="G18" s="157">
        <f t="shared" si="0"/>
        <v>0</v>
      </c>
      <c r="H18" s="177" t="str">
        <f t="shared" si="1"/>
        <v>0%</v>
      </c>
    </row>
    <row r="19" spans="1:8" ht="15" customHeight="1" x14ac:dyDescent="0.35">
      <c r="A19" s="178"/>
      <c r="B19" s="251"/>
      <c r="C19" s="175" t="s">
        <v>220</v>
      </c>
      <c r="D19" s="157">
        <f>'Program C'!B28+'Program C'!C28+'Program C'!D28+'Program C'!E28</f>
        <v>0</v>
      </c>
      <c r="E19" s="176"/>
      <c r="F19" s="176"/>
      <c r="G19" s="157">
        <f t="shared" si="0"/>
        <v>0</v>
      </c>
      <c r="H19" s="177" t="str">
        <f t="shared" si="1"/>
        <v>0%</v>
      </c>
    </row>
    <row r="20" spans="1:8" ht="15" customHeight="1" x14ac:dyDescent="0.35">
      <c r="A20" s="178"/>
      <c r="B20" s="251"/>
      <c r="C20" s="188" t="s">
        <v>221</v>
      </c>
      <c r="D20" s="157">
        <f>'Program C'!B35+'Program C'!C35+'Program C'!D35+'Program C'!E35</f>
        <v>0</v>
      </c>
      <c r="E20" s="176"/>
      <c r="F20" s="176"/>
      <c r="G20" s="157">
        <f t="shared" si="0"/>
        <v>0</v>
      </c>
      <c r="H20" s="177" t="str">
        <f t="shared" si="1"/>
        <v>0%</v>
      </c>
    </row>
    <row r="21" spans="1:8" ht="15" customHeight="1" thickBot="1" x14ac:dyDescent="0.4">
      <c r="A21" s="180"/>
      <c r="B21" s="252"/>
      <c r="C21" s="189" t="s">
        <v>203</v>
      </c>
      <c r="D21" s="183">
        <f>SUM(D17:D20)</f>
        <v>0</v>
      </c>
      <c r="E21" s="183">
        <f>SUM(E17:E20)</f>
        <v>0</v>
      </c>
      <c r="F21" s="183">
        <f>SUM(F17:F20)</f>
        <v>0</v>
      </c>
      <c r="G21" s="183">
        <f t="shared" si="0"/>
        <v>0</v>
      </c>
      <c r="H21" s="184" t="str">
        <f t="shared" si="1"/>
        <v>0%</v>
      </c>
    </row>
    <row r="22" spans="1:8" ht="15" customHeight="1" x14ac:dyDescent="0.35">
      <c r="A22" s="174" t="s">
        <v>224</v>
      </c>
      <c r="B22" s="253"/>
      <c r="C22" s="190" t="s">
        <v>218</v>
      </c>
      <c r="D22" s="191">
        <f>'[4]Program D'!B8+'[4]Program D'!C8+'[4]Program D'!D8+'[4]Program D'!E8</f>
        <v>0</v>
      </c>
      <c r="E22" s="186"/>
      <c r="F22" s="186"/>
      <c r="G22" s="187">
        <f t="shared" si="0"/>
        <v>0</v>
      </c>
      <c r="H22" s="177" t="str">
        <f t="shared" si="1"/>
        <v>0%</v>
      </c>
    </row>
    <row r="23" spans="1:8" ht="15" customHeight="1" x14ac:dyDescent="0.35">
      <c r="A23" s="178"/>
      <c r="B23" s="251"/>
      <c r="C23" s="179" t="s">
        <v>219</v>
      </c>
      <c r="D23" s="158">
        <f>'[4]Program D'!B21+'[4]Program D'!C21+'[4]Program D'!D21+'[4]Program D'!E21</f>
        <v>0</v>
      </c>
      <c r="E23" s="176"/>
      <c r="F23" s="176"/>
      <c r="G23" s="157">
        <f t="shared" si="0"/>
        <v>0</v>
      </c>
      <c r="H23" s="177" t="str">
        <f t="shared" si="1"/>
        <v>0%</v>
      </c>
    </row>
    <row r="24" spans="1:8" ht="15" customHeight="1" x14ac:dyDescent="0.35">
      <c r="A24" s="178"/>
      <c r="B24" s="251"/>
      <c r="C24" s="175" t="s">
        <v>220</v>
      </c>
      <c r="D24" s="157">
        <f>'[4]Program D'!B28+'[4]Program D'!C28+'[4]Program D'!D28+'[4]Program D'!E28</f>
        <v>0</v>
      </c>
      <c r="E24" s="176"/>
      <c r="F24" s="176"/>
      <c r="G24" s="157">
        <f t="shared" si="0"/>
        <v>0</v>
      </c>
      <c r="H24" s="177" t="str">
        <f t="shared" si="1"/>
        <v>0%</v>
      </c>
    </row>
    <row r="25" spans="1:8" ht="15" customHeight="1" x14ac:dyDescent="0.35">
      <c r="A25" s="178"/>
      <c r="B25" s="251"/>
      <c r="C25" s="188" t="s">
        <v>221</v>
      </c>
      <c r="D25" s="157">
        <f>'[4]Program D'!B35+'[4]Program D'!C35+'[4]Program D'!D35+'[4]Program D'!E35</f>
        <v>0</v>
      </c>
      <c r="E25" s="176"/>
      <c r="F25" s="176"/>
      <c r="G25" s="157">
        <f t="shared" si="0"/>
        <v>0</v>
      </c>
      <c r="H25" s="177" t="str">
        <f t="shared" si="1"/>
        <v>0%</v>
      </c>
    </row>
    <row r="26" spans="1:8" ht="15" customHeight="1" thickBot="1" x14ac:dyDescent="0.4">
      <c r="A26" s="180"/>
      <c r="B26" s="252"/>
      <c r="C26" s="189" t="s">
        <v>203</v>
      </c>
      <c r="D26" s="183">
        <f>SUM(D22:D25)</f>
        <v>0</v>
      </c>
      <c r="E26" s="183">
        <f>SUM(E22:E25)</f>
        <v>0</v>
      </c>
      <c r="F26" s="183">
        <f>SUM(F22:F25)</f>
        <v>0</v>
      </c>
      <c r="G26" s="183">
        <f t="shared" si="0"/>
        <v>0</v>
      </c>
      <c r="H26" s="184" t="str">
        <f t="shared" si="1"/>
        <v>0%</v>
      </c>
    </row>
    <row r="27" spans="1:8" ht="15" customHeight="1" x14ac:dyDescent="0.35">
      <c r="A27" s="174" t="s">
        <v>225</v>
      </c>
      <c r="B27" s="253"/>
      <c r="C27" s="190" t="s">
        <v>218</v>
      </c>
      <c r="D27" s="191">
        <f>'[4]Program E'!B8+'[4]Program E'!C8+'[4]Program E'!D8+'[4]Program E'!E8</f>
        <v>0</v>
      </c>
      <c r="E27" s="186"/>
      <c r="F27" s="186"/>
      <c r="G27" s="187">
        <f t="shared" si="0"/>
        <v>0</v>
      </c>
      <c r="H27" s="177" t="str">
        <f t="shared" si="1"/>
        <v>0%</v>
      </c>
    </row>
    <row r="28" spans="1:8" ht="15" customHeight="1" x14ac:dyDescent="0.35">
      <c r="A28" s="178"/>
      <c r="B28" s="251"/>
      <c r="C28" s="179" t="s">
        <v>219</v>
      </c>
      <c r="D28" s="158">
        <f>'[4]Program E'!B21+'[4]Program E'!C21+'[4]Program E'!D21+'[4]Program E'!E21</f>
        <v>0</v>
      </c>
      <c r="E28" s="176"/>
      <c r="F28" s="176"/>
      <c r="G28" s="157">
        <f t="shared" si="0"/>
        <v>0</v>
      </c>
      <c r="H28" s="177" t="str">
        <f t="shared" si="1"/>
        <v>0%</v>
      </c>
    </row>
    <row r="29" spans="1:8" ht="15" customHeight="1" x14ac:dyDescent="0.35">
      <c r="A29" s="178"/>
      <c r="B29" s="251"/>
      <c r="C29" s="175" t="s">
        <v>220</v>
      </c>
      <c r="D29" s="157">
        <f>'[4]Program E'!B28+'[4]Program E'!C28+'[4]Program E'!D28+'[4]Program E'!E28</f>
        <v>0</v>
      </c>
      <c r="E29" s="176"/>
      <c r="F29" s="176"/>
      <c r="G29" s="157">
        <f t="shared" si="0"/>
        <v>0</v>
      </c>
      <c r="H29" s="177" t="str">
        <f t="shared" si="1"/>
        <v>0%</v>
      </c>
    </row>
    <row r="30" spans="1:8" ht="15" customHeight="1" x14ac:dyDescent="0.35">
      <c r="A30" s="178"/>
      <c r="B30" s="251"/>
      <c r="C30" s="188" t="s">
        <v>221</v>
      </c>
      <c r="D30" s="157">
        <f>'[4]Program E'!B35+'[4]Program E'!C35+'[4]Program E'!D35+'[4]Program E'!E35</f>
        <v>0</v>
      </c>
      <c r="E30" s="176"/>
      <c r="F30" s="176"/>
      <c r="G30" s="157">
        <f t="shared" si="0"/>
        <v>0</v>
      </c>
      <c r="H30" s="177" t="str">
        <f t="shared" si="1"/>
        <v>0%</v>
      </c>
    </row>
    <row r="31" spans="1:8" ht="15" customHeight="1" thickBot="1" x14ac:dyDescent="0.4">
      <c r="A31" s="180"/>
      <c r="B31" s="252"/>
      <c r="C31" s="189" t="s">
        <v>203</v>
      </c>
      <c r="D31" s="183">
        <f>SUM(D27:D30)</f>
        <v>0</v>
      </c>
      <c r="E31" s="183">
        <f>SUM(E27:E30)</f>
        <v>0</v>
      </c>
      <c r="F31" s="183">
        <f>SUM(F27:F30)</f>
        <v>0</v>
      </c>
      <c r="G31" s="183">
        <f t="shared" si="0"/>
        <v>0</v>
      </c>
      <c r="H31" s="184" t="str">
        <f t="shared" si="1"/>
        <v>0%</v>
      </c>
    </row>
    <row r="32" spans="1:8" ht="15" customHeight="1" thickBot="1" x14ac:dyDescent="0.4">
      <c r="A32" s="254" t="s">
        <v>226</v>
      </c>
      <c r="B32" s="255"/>
      <c r="C32" s="256"/>
      <c r="D32" s="192">
        <f>SUM(D11,D16,D21,D26,D31)</f>
        <v>0</v>
      </c>
      <c r="E32" s="192">
        <f>SUM(E11,E16,E21,E26,E31)</f>
        <v>0</v>
      </c>
      <c r="F32" s="192">
        <f>SUM(F11,F16,F21,F26,F31)</f>
        <v>0</v>
      </c>
      <c r="G32" s="192">
        <f>SUM(G11,G16,G21,G26,G31)</f>
        <v>0</v>
      </c>
      <c r="H32" s="184" t="str">
        <f>IF(D32&gt;0,G32/D32,"0%")</f>
        <v>0%</v>
      </c>
    </row>
    <row r="34" spans="2:5" ht="38.25" hidden="1" customHeight="1" x14ac:dyDescent="0.35">
      <c r="B34" s="257" t="s">
        <v>227</v>
      </c>
      <c r="C34" s="257"/>
      <c r="D34" s="193" t="s">
        <v>228</v>
      </c>
      <c r="E34" s="193" t="s">
        <v>229</v>
      </c>
    </row>
    <row r="35" spans="2:5" ht="15" hidden="1" customHeight="1" x14ac:dyDescent="0.35">
      <c r="B35" s="258" t="s">
        <v>230</v>
      </c>
      <c r="C35" s="259"/>
      <c r="D35" s="194"/>
      <c r="E35" s="195"/>
    </row>
    <row r="36" spans="2:5" ht="15" hidden="1" customHeight="1" x14ac:dyDescent="0.35">
      <c r="B36" s="258" t="s">
        <v>231</v>
      </c>
      <c r="C36" s="259"/>
      <c r="D36" s="194"/>
      <c r="E36" s="195"/>
    </row>
    <row r="37" spans="2:5" ht="15" hidden="1" customHeight="1" x14ac:dyDescent="0.35">
      <c r="B37" s="243" t="s">
        <v>232</v>
      </c>
      <c r="C37" s="244"/>
      <c r="D37" s="196"/>
      <c r="E37" s="197"/>
    </row>
    <row r="38" spans="2:5" ht="15" hidden="1" customHeight="1" x14ac:dyDescent="0.35">
      <c r="B38" s="243" t="s">
        <v>233</v>
      </c>
      <c r="C38" s="244"/>
      <c r="D38" s="196"/>
      <c r="E38" s="197"/>
    </row>
    <row r="39" spans="2:5" ht="15" hidden="1" customHeight="1" x14ac:dyDescent="0.35">
      <c r="B39" s="243" t="s">
        <v>234</v>
      </c>
      <c r="C39" s="244"/>
      <c r="D39" s="198"/>
      <c r="E39" s="197"/>
    </row>
    <row r="40" spans="2:5" ht="15" hidden="1" customHeight="1" x14ac:dyDescent="0.35">
      <c r="B40" s="243" t="s">
        <v>235</v>
      </c>
      <c r="C40" s="244"/>
      <c r="D40" s="198"/>
      <c r="E40" s="197"/>
    </row>
    <row r="41" spans="2:5" ht="15" hidden="1" customHeight="1" thickBot="1" x14ac:dyDescent="0.4">
      <c r="B41" s="245" t="s">
        <v>203</v>
      </c>
      <c r="C41" s="246"/>
      <c r="D41" s="199">
        <f>SUM(D35:D40)</f>
        <v>0</v>
      </c>
      <c r="E41" s="200">
        <f>SUM(E35:E40)</f>
        <v>0</v>
      </c>
    </row>
    <row r="42" spans="2:5" ht="15" customHeight="1" thickBot="1" x14ac:dyDescent="0.4">
      <c r="B42" s="201"/>
      <c r="C42" s="201"/>
      <c r="D42" s="202"/>
      <c r="E42" s="203"/>
    </row>
    <row r="43" spans="2:5" ht="28.5" customHeight="1" x14ac:dyDescent="0.35">
      <c r="B43" s="204"/>
      <c r="C43" s="205"/>
      <c r="D43" s="206" t="s">
        <v>236</v>
      </c>
      <c r="E43" s="207" t="s">
        <v>237</v>
      </c>
    </row>
    <row r="44" spans="2:5" ht="15" customHeight="1" thickBot="1" x14ac:dyDescent="0.4">
      <c r="B44" s="247" t="s">
        <v>238</v>
      </c>
      <c r="C44" s="248"/>
      <c r="D44" s="208"/>
      <c r="E44" s="209"/>
    </row>
  </sheetData>
  <sheetProtection algorithmName="SHA-512" hashValue="C+4y3BDvrXForCxfUmc8BGT0L8KLC3JyS1M4viIjujgLcePvmAf3SYuzCqc7FYPqR8C7LZMsO22UfZZTcdxtrw==" saltValue="1JFactoRsq4wIor8jtn6Mw==" spinCount="100000" sheet="1" objects="1" scenarios="1"/>
  <mergeCells count="17">
    <mergeCell ref="B37:C37"/>
    <mergeCell ref="A3:H3"/>
    <mergeCell ref="A4:H4"/>
    <mergeCell ref="B7:B11"/>
    <mergeCell ref="B12:B16"/>
    <mergeCell ref="B17:B21"/>
    <mergeCell ref="B22:B26"/>
    <mergeCell ref="B27:B31"/>
    <mergeCell ref="A32:C32"/>
    <mergeCell ref="B34:C34"/>
    <mergeCell ref="B35:C35"/>
    <mergeCell ref="B36:C36"/>
    <mergeCell ref="B38:C38"/>
    <mergeCell ref="B39:C39"/>
    <mergeCell ref="B40:C40"/>
    <mergeCell ref="B41:C41"/>
    <mergeCell ref="B44:C44"/>
  </mergeCells>
  <pageMargins left="0.75" right="0.75" top="1" bottom="1" header="0.5" footer="0.5"/>
  <pageSetup orientation="portrait" blackAndWhite="1" r:id="rId1"/>
  <headerFooter alignWithMargins="0">
    <oddHeader>&amp;L&amp;"Arial,Bold"&amp;10INDIVIDUAL PROGRAM EXPENSES&amp;R&amp;8CITY OF MADISON
COMMUNITY RESOURCES PROGRAM
APPENDIX IV - PART 2</oddHeader>
    <oddFooter>&amp;L&amp;6&amp;D-&amp;F:&amp;A&amp;R&amp;8Page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1. Agency Overview</vt:lpstr>
      <vt:lpstr>2. Dev Budget</vt:lpstr>
      <vt:lpstr>3. Summary-Dev</vt:lpstr>
      <vt:lpstr>Program A</vt:lpstr>
      <vt:lpstr>Program B</vt:lpstr>
      <vt:lpstr>Program C</vt:lpstr>
      <vt:lpstr>AppIV-Summ</vt:lpstr>
      <vt:lpstr>AppIV-PgExp</vt:lpstr>
      <vt:lpstr>'AppIV-Summ'!Agency</vt:lpstr>
      <vt:lpstr>'AppIV-PgExp'!Print_Titles</vt:lpstr>
      <vt:lpstr>'Program A'!Print_Titles</vt:lpstr>
      <vt:lpstr>'Program B'!Print_Titles</vt:lpstr>
      <vt:lpstr>'Program C'!Print_Titles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cdjrs</dc:creator>
  <cp:lastModifiedBy>Davila-Martinez, Maria J</cp:lastModifiedBy>
  <cp:lastPrinted>2020-10-30T15:53:25Z</cp:lastPrinted>
  <dcterms:created xsi:type="dcterms:W3CDTF">2014-09-17T18:20:30Z</dcterms:created>
  <dcterms:modified xsi:type="dcterms:W3CDTF">2025-07-31T16:44:26Z</dcterms:modified>
</cp:coreProperties>
</file>