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F:\Common\Change Order\MASTER CHANGE ORDER\"/>
    </mc:Choice>
  </mc:AlternateContent>
  <workbookProtection workbookAlgorithmName="SHA-512" workbookHashValue="0o4y8TcsRlKHNboDk0WfMU0HmFbzJ31RL5jC8i5Dhz/VsAVqcv5n+RCc0tbzMny9M8+mp9Nd8uoIExnzASHssQ==" workbookSaltValue="EON+SrRTmb3RavjyY5ewUg==" workbookSpinCount="100000" lockStructure="1"/>
  <bookViews>
    <workbookView xWindow="0" yWindow="0" windowWidth="22005" windowHeight="9450" tabRatio="995"/>
  </bookViews>
  <sheets>
    <sheet name="Instructions" sheetId="1" r:id="rId1"/>
    <sheet name="CO1" sheetId="2" r:id="rId2"/>
    <sheet name="Justification 1" sheetId="4" r:id="rId3"/>
    <sheet name="CO2" sheetId="3" r:id="rId4"/>
    <sheet name="Justification 2" sheetId="36" r:id="rId5"/>
    <sheet name="CO3" sheetId="24" r:id="rId6"/>
    <sheet name="Justification 3" sheetId="37" r:id="rId7"/>
    <sheet name="CO4" sheetId="22" r:id="rId8"/>
    <sheet name="Justification 4" sheetId="38" r:id="rId9"/>
    <sheet name="CO5" sheetId="20" r:id="rId10"/>
    <sheet name="Justification 5" sheetId="39" r:id="rId11"/>
    <sheet name="CO6" sheetId="18" r:id="rId12"/>
    <sheet name="Justification 6" sheetId="40" r:id="rId13"/>
    <sheet name="CO7" sheetId="16" r:id="rId14"/>
    <sheet name="Justification 7" sheetId="41" r:id="rId15"/>
    <sheet name="CO8" sheetId="14" r:id="rId16"/>
    <sheet name="Justification 8" sheetId="42" r:id="rId17"/>
    <sheet name="CO9" sheetId="12" r:id="rId18"/>
    <sheet name="Justification 9" sheetId="43" r:id="rId19"/>
    <sheet name="CO10" sheetId="10" r:id="rId20"/>
    <sheet name="Justification 10" sheetId="44" r:id="rId21"/>
    <sheet name="Prequals" sheetId="7" r:id="rId22"/>
    <sheet name="Ald Districts" sheetId="45" r:id="rId23"/>
  </sheets>
  <definedNames>
    <definedName name="CO1net">'CO1'!$H$29</definedName>
    <definedName name="CO2net">'CO2'!$H$29</definedName>
    <definedName name="CO2sumPrevious">'CO2'!$H$31</definedName>
    <definedName name="CO3net">'CO3'!$H$29</definedName>
    <definedName name="CO3sumPrevious">'CO3'!$H$31</definedName>
    <definedName name="CO4net">'CO4'!$H$29</definedName>
    <definedName name="CO4sumPrevious">'CO4'!$H$31</definedName>
    <definedName name="CO5net">'CO5'!$H$29</definedName>
    <definedName name="CO5sumPrevious">'CO5'!$H$31</definedName>
    <definedName name="CO6net">'CO6'!$H$29</definedName>
    <definedName name="CO6sumPrevious">'CO6'!$H$31</definedName>
    <definedName name="CO7net">'CO7'!$H$29</definedName>
    <definedName name="CO7sumPrevious">'CO7'!$H$31</definedName>
    <definedName name="CO8net">'CO8'!$H$29</definedName>
    <definedName name="CO8sumPrevious">'CO8'!$H$31</definedName>
    <definedName name="CO9net">'CO9'!$H$29</definedName>
    <definedName name="CO9sumPrevious">'CO9'!$H$31</definedName>
    <definedName name="contract">'CO1'!$G$34</definedName>
    <definedName name="ContractName">'CO1'!$B$3</definedName>
    <definedName name="ContractNbr">'CO1'!$H$4</definedName>
    <definedName name="Firms">Prequals!$A$2:$A$2007</definedName>
    <definedName name="FirmsAddress">Prequals!$A$2:$E$2007</definedName>
    <definedName name="Mark">'CO1'!$H$19</definedName>
    <definedName name="New_CO_Form_directions" localSheetId="0">Instructions!$A$1:$B$30</definedName>
    <definedName name="Original">'CO1'!$H$30</definedName>
    <definedName name="Prequals_Names" localSheetId="21">Prequals!$A$1:$E$1321</definedName>
    <definedName name="_xlnm.Print_Area" localSheetId="1">'CO1'!$A$1:$H$57</definedName>
  </definedNames>
  <calcPr calcId="162913"/>
</workbook>
</file>

<file path=xl/calcChain.xml><?xml version="1.0" encoding="utf-8"?>
<calcChain xmlns="http://schemas.openxmlformats.org/spreadsheetml/2006/main">
  <c r="G37" i="3" l="1"/>
  <c r="H39" i="2" l="1"/>
  <c r="B3" i="22" l="1"/>
  <c r="G34" i="3"/>
  <c r="G34" i="24"/>
  <c r="G34" i="22"/>
  <c r="G34" i="20"/>
  <c r="G36" i="3" l="1"/>
  <c r="G35" i="10"/>
  <c r="G35" i="12"/>
  <c r="G35" i="14"/>
  <c r="G35" i="16"/>
  <c r="G35" i="18"/>
  <c r="G35" i="20"/>
  <c r="G35" i="22"/>
  <c r="G35" i="24"/>
  <c r="G35" i="3"/>
  <c r="H37" i="3" l="1"/>
  <c r="H39" i="3" s="1"/>
  <c r="G36" i="24" s="1"/>
  <c r="H37" i="24" s="1"/>
  <c r="G36" i="22" s="1"/>
  <c r="H27" i="3" l="1"/>
  <c r="H21" i="2"/>
  <c r="H22" i="2"/>
  <c r="F31" i="2"/>
  <c r="G34" i="10"/>
  <c r="G34" i="12"/>
  <c r="G34" i="14"/>
  <c r="G34" i="16"/>
  <c r="G34" i="18"/>
  <c r="A7" i="44"/>
  <c r="A6" i="44"/>
  <c r="A7" i="43"/>
  <c r="A6" i="43"/>
  <c r="A7" i="42"/>
  <c r="A6" i="42"/>
  <c r="A7" i="41"/>
  <c r="A6" i="41"/>
  <c r="A7" i="40"/>
  <c r="A6" i="40"/>
  <c r="A7" i="39"/>
  <c r="A6" i="39"/>
  <c r="A7" i="38"/>
  <c r="A6" i="38"/>
  <c r="A7" i="37"/>
  <c r="A6" i="37"/>
  <c r="A7" i="36"/>
  <c r="A6" i="36"/>
  <c r="H19" i="3"/>
  <c r="A6" i="4"/>
  <c r="A7" i="4"/>
  <c r="H30" i="3"/>
  <c r="F29" i="3" s="1"/>
  <c r="H30" i="24"/>
  <c r="H30" i="22"/>
  <c r="H30" i="20"/>
  <c r="H30" i="18"/>
  <c r="H30" i="16"/>
  <c r="H30" i="14"/>
  <c r="H30" i="12"/>
  <c r="H30" i="10"/>
  <c r="H22" i="12"/>
  <c r="H23" i="12"/>
  <c r="H24" i="12"/>
  <c r="H25" i="12"/>
  <c r="H26" i="12"/>
  <c r="H29" i="12" s="1"/>
  <c r="H27" i="12"/>
  <c r="H22" i="14"/>
  <c r="H23" i="14"/>
  <c r="H24" i="14"/>
  <c r="H25" i="14"/>
  <c r="H26" i="14"/>
  <c r="H27" i="14"/>
  <c r="H21" i="14"/>
  <c r="H29" i="14" s="1"/>
  <c r="H22" i="16"/>
  <c r="H23" i="16"/>
  <c r="H24" i="16"/>
  <c r="H25" i="16"/>
  <c r="H26" i="16"/>
  <c r="H27" i="16"/>
  <c r="H21" i="16"/>
  <c r="H29" i="16" s="1"/>
  <c r="H22" i="18"/>
  <c r="H23" i="18"/>
  <c r="H24" i="18"/>
  <c r="H25" i="18"/>
  <c r="H26" i="18"/>
  <c r="H27" i="18"/>
  <c r="H21" i="18"/>
  <c r="H29" i="18" s="1"/>
  <c r="H22" i="20"/>
  <c r="H23" i="20"/>
  <c r="H24" i="20"/>
  <c r="H25" i="20"/>
  <c r="H26" i="20"/>
  <c r="H27" i="20"/>
  <c r="H21" i="20"/>
  <c r="H29" i="20" s="1"/>
  <c r="H22" i="22"/>
  <c r="H23" i="22"/>
  <c r="H24" i="22"/>
  <c r="H25" i="22"/>
  <c r="H26" i="22"/>
  <c r="H27" i="22"/>
  <c r="H21" i="22"/>
  <c r="H29" i="22" s="1"/>
  <c r="H22" i="24"/>
  <c r="H23" i="24"/>
  <c r="H24" i="24"/>
  <c r="H25" i="24"/>
  <c r="H26" i="24"/>
  <c r="H27" i="24"/>
  <c r="H21" i="24"/>
  <c r="H29" i="24" s="1"/>
  <c r="H22" i="3"/>
  <c r="H23" i="3"/>
  <c r="H24" i="3"/>
  <c r="H25" i="3"/>
  <c r="H26" i="3"/>
  <c r="H21" i="3"/>
  <c r="H29" i="3"/>
  <c r="H19" i="10"/>
  <c r="H19" i="12"/>
  <c r="H19" i="14"/>
  <c r="H19" i="16"/>
  <c r="H19" i="18"/>
  <c r="H19" i="20"/>
  <c r="H19" i="22"/>
  <c r="H19" i="24"/>
  <c r="H23" i="2"/>
  <c r="H24" i="2"/>
  <c r="H25" i="2"/>
  <c r="H26" i="2"/>
  <c r="H27" i="2"/>
  <c r="H21" i="12"/>
  <c r="H27" i="10"/>
  <c r="H26" i="10"/>
  <c r="H25" i="10"/>
  <c r="H24" i="10"/>
  <c r="H23" i="10"/>
  <c r="H22" i="10"/>
  <c r="H29" i="10" s="1"/>
  <c r="H21" i="10"/>
  <c r="B15" i="10"/>
  <c r="B15" i="12"/>
  <c r="B15" i="14"/>
  <c r="B15" i="16"/>
  <c r="B15" i="18"/>
  <c r="B15" i="20"/>
  <c r="B15" i="22"/>
  <c r="B15" i="24"/>
  <c r="B15" i="3"/>
  <c r="B16" i="2"/>
  <c r="B16" i="20" s="1"/>
  <c r="B17" i="2"/>
  <c r="B17" i="18" s="1"/>
  <c r="E35" i="10"/>
  <c r="F35" i="10"/>
  <c r="F36" i="24"/>
  <c r="F36" i="22" s="1"/>
  <c r="E35" i="24"/>
  <c r="F35" i="24"/>
  <c r="E35" i="22"/>
  <c r="F35" i="22"/>
  <c r="E35" i="20"/>
  <c r="F35" i="20"/>
  <c r="E35" i="18"/>
  <c r="F35" i="18"/>
  <c r="E35" i="16"/>
  <c r="F35" i="16"/>
  <c r="E35" i="14"/>
  <c r="F35" i="14"/>
  <c r="E35" i="12"/>
  <c r="F35" i="12"/>
  <c r="B3" i="3"/>
  <c r="B3" i="20"/>
  <c r="B3" i="18"/>
  <c r="B3" i="10"/>
  <c r="B3" i="14"/>
  <c r="B3" i="16"/>
  <c r="B3" i="24"/>
  <c r="B3" i="12"/>
  <c r="H4" i="16"/>
  <c r="H4" i="22"/>
  <c r="H4" i="10"/>
  <c r="H4" i="18"/>
  <c r="H4" i="14"/>
  <c r="H4" i="20"/>
  <c r="H4" i="12"/>
  <c r="H4" i="24"/>
  <c r="H4" i="3"/>
  <c r="E36" i="24"/>
  <c r="E37" i="24" s="1"/>
  <c r="F34" i="24"/>
  <c r="F34" i="20"/>
  <c r="F34" i="16"/>
  <c r="F34" i="12"/>
  <c r="F34" i="22"/>
  <c r="F34" i="18"/>
  <c r="F34" i="14"/>
  <c r="F34" i="10"/>
  <c r="F39" i="24"/>
  <c r="E39" i="24"/>
  <c r="H29" i="2" l="1"/>
  <c r="F29" i="2" s="1"/>
  <c r="F29" i="16"/>
  <c r="F37" i="22"/>
  <c r="F36" i="20"/>
  <c r="F39" i="22"/>
  <c r="F29" i="20"/>
  <c r="F29" i="10"/>
  <c r="F29" i="22"/>
  <c r="F29" i="14"/>
  <c r="F29" i="18"/>
  <c r="F29" i="24"/>
  <c r="F29" i="12"/>
  <c r="E36" i="22"/>
  <c r="F37" i="24"/>
  <c r="B16" i="22"/>
  <c r="B17" i="16"/>
  <c r="B16" i="3"/>
  <c r="B17" i="10"/>
  <c r="B17" i="20"/>
  <c r="B16" i="14"/>
  <c r="B16" i="16"/>
  <c r="B16" i="18"/>
  <c r="B16" i="10"/>
  <c r="B17" i="12"/>
  <c r="B17" i="24"/>
  <c r="B17" i="22"/>
  <c r="B17" i="3"/>
  <c r="B16" i="24"/>
  <c r="B16" i="12"/>
  <c r="B17" i="14"/>
  <c r="H31" i="3" l="1"/>
  <c r="F31" i="3" s="1"/>
  <c r="H32" i="2"/>
  <c r="F32" i="2" s="1"/>
  <c r="E36" i="20"/>
  <c r="E39" i="22"/>
  <c r="E37" i="22"/>
  <c r="F36" i="18"/>
  <c r="F37" i="20"/>
  <c r="F39" i="20"/>
  <c r="H32" i="3" l="1"/>
  <c r="F32" i="3" s="1"/>
  <c r="H31" i="24"/>
  <c r="F31" i="24" s="1"/>
  <c r="F36" i="16"/>
  <c r="F39" i="18"/>
  <c r="F37" i="18"/>
  <c r="E37" i="20"/>
  <c r="E39" i="20"/>
  <c r="E36" i="18"/>
  <c r="H31" i="22" l="1"/>
  <c r="H31" i="20" s="1"/>
  <c r="F31" i="20" s="1"/>
  <c r="H32" i="24"/>
  <c r="F32" i="24" s="1"/>
  <c r="F36" i="14"/>
  <c r="F39" i="16"/>
  <c r="F37" i="16"/>
  <c r="E37" i="18"/>
  <c r="E36" i="16"/>
  <c r="E39" i="18"/>
  <c r="H31" i="18" l="1"/>
  <c r="H32" i="18" s="1"/>
  <c r="F32" i="18" s="1"/>
  <c r="H32" i="22"/>
  <c r="F32" i="22" s="1"/>
  <c r="H32" i="20"/>
  <c r="F32" i="20" s="1"/>
  <c r="F31" i="22"/>
  <c r="F31" i="18"/>
  <c r="H31" i="16"/>
  <c r="E36" i="14"/>
  <c r="E37" i="16"/>
  <c r="E39" i="16"/>
  <c r="F36" i="12"/>
  <c r="F39" i="14"/>
  <c r="F37" i="14"/>
  <c r="F37" i="12" l="1"/>
  <c r="F39" i="12"/>
  <c r="F36" i="10"/>
  <c r="E37" i="14"/>
  <c r="E36" i="12"/>
  <c r="E39" i="14"/>
  <c r="F31" i="16"/>
  <c r="H32" i="16"/>
  <c r="F32" i="16" s="1"/>
  <c r="H31" i="14"/>
  <c r="F39" i="10" l="1"/>
  <c r="F37" i="10"/>
  <c r="E39" i="12"/>
  <c r="E36" i="10"/>
  <c r="E37" i="12"/>
  <c r="F31" i="14"/>
  <c r="H31" i="12"/>
  <c r="H32" i="14"/>
  <c r="F32" i="14" s="1"/>
  <c r="E37" i="10" l="1"/>
  <c r="E39" i="10"/>
  <c r="F31" i="12"/>
  <c r="H31" i="10"/>
  <c r="H32" i="12"/>
  <c r="F32" i="12" s="1"/>
  <c r="F31" i="10" l="1"/>
  <c r="H32" i="10"/>
  <c r="F32" i="10" s="1"/>
  <c r="H39" i="24"/>
  <c r="H37" i="22"/>
  <c r="H39" i="22" l="1"/>
  <c r="G36" i="20"/>
  <c r="H37" i="20" s="1"/>
  <c r="H39" i="20" s="1"/>
  <c r="G36" i="18" l="1"/>
  <c r="H37" i="18" s="1"/>
  <c r="H39" i="18" s="1"/>
  <c r="G36" i="16" l="1"/>
  <c r="H37" i="16" s="1"/>
  <c r="H39" i="16" s="1"/>
  <c r="G36" i="14" l="1"/>
  <c r="H37" i="14" s="1"/>
  <c r="G36" i="12" s="1"/>
  <c r="H37" i="12" s="1"/>
  <c r="H39" i="14" l="1"/>
  <c r="G36" i="10"/>
  <c r="H37" i="10" s="1"/>
  <c r="H39" i="12"/>
  <c r="H39" i="10" l="1"/>
</calcChain>
</file>

<file path=xl/connections.xml><?xml version="1.0" encoding="utf-8"?>
<connections xmlns="http://schemas.openxmlformats.org/spreadsheetml/2006/main">
  <connection id="1" name="New CO Form directions" type="6" refreshedVersion="0" background="1" saveData="1">
    <textPr sourceFile="F:\USERS\Enjap\New CO Form directions.txt">
      <textFields count="2">
        <textField/>
        <textField/>
      </textFields>
    </textPr>
  </connection>
  <connection id="2" name="Prequals" type="1" refreshedVersion="3" savePassword="1" background="1" saveData="1">
    <dbPr connection="DSN=Prequals;UID=EngUser;PWD=2login4ENG!;APP=2007 Microsoft Office system;WSID=ENDT-BZ0TLM1;DATABASE=AccelaProd" command="SELECT dbo.PrequalsFirms.[Firm Name], dbo.PrequalsFirms.[Street Address], dbo.PrequalsFirms.City, dbo.PrequalsFirms.State, dbo.PrequalsFirms.Zip  FROM dbo.PrequalsFirms  ORDER BY dbo.PrequalsFirms.[Firm Name]"/>
  </connection>
</connections>
</file>

<file path=xl/sharedStrings.xml><?xml version="1.0" encoding="utf-8"?>
<sst xmlns="http://schemas.openxmlformats.org/spreadsheetml/2006/main" count="6996" uniqueCount="3516">
  <si>
    <t>MT</t>
  </si>
  <si>
    <t>59102</t>
  </si>
  <si>
    <t>TOWN &amp; COUNTRY UNDERGROUND UTILITY CONSTRUCTION</t>
  </si>
  <si>
    <t>W2899 DUNN RD</t>
  </si>
  <si>
    <t>MAYVILLE</t>
  </si>
  <si>
    <t>53050</t>
  </si>
  <si>
    <t>TOWNE COMPANY</t>
  </si>
  <si>
    <t>5780 PEMBROKE DR</t>
  </si>
  <si>
    <t>53547-1445</t>
  </si>
  <si>
    <t>TRI COUNTY PAVING INC</t>
  </si>
  <si>
    <t>PO BOX 394</t>
  </si>
  <si>
    <t>TRIERWEILER CONSTRUCTION &amp; SUPPLY CO INC</t>
  </si>
  <si>
    <t>TRI-NORTH BUILDERS INC</t>
  </si>
  <si>
    <t>2625 RESEARCH PARK DR</t>
  </si>
  <si>
    <t>53150</t>
  </si>
  <si>
    <t>TRUESDELL CORP OF WI INC</t>
  </si>
  <si>
    <t>1310 W 23RD ST</t>
  </si>
  <si>
    <t>TEMPE</t>
  </si>
  <si>
    <t>AZ</t>
  </si>
  <si>
    <t>85282</t>
  </si>
  <si>
    <t>TSI</t>
  </si>
  <si>
    <t>UNITED PAVING COMPANY INC</t>
  </si>
  <si>
    <t>6833 TOPAZ CT</t>
  </si>
  <si>
    <t>47432</t>
  </si>
  <si>
    <t>313 W BELTLINE HWY STE 144</t>
  </si>
  <si>
    <t>US FIRE PROTECTION</t>
  </si>
  <si>
    <t>54136-2200</t>
  </si>
  <si>
    <t>GA</t>
  </si>
  <si>
    <t>31069</t>
  </si>
  <si>
    <t>VALIA EXCAVATING LLC</t>
  </si>
  <si>
    <t>W7755 HWY 106</t>
  </si>
  <si>
    <t>FORT ATKINSON</t>
  </si>
  <si>
    <t>54915-8419</t>
  </si>
  <si>
    <t>VEIT &amp; COMPANY INC</t>
  </si>
  <si>
    <t>ROGERS</t>
  </si>
  <si>
    <t>VIDMAR ROOFING</t>
  </si>
  <si>
    <t>W203 S10412 NORTHSHORE DR</t>
  </si>
  <si>
    <t>MUSKEGO</t>
  </si>
  <si>
    <t>VINTON CONSTRUCTION COMPANY</t>
  </si>
  <si>
    <t>PO BOX 1987</t>
  </si>
  <si>
    <t>MANITOWOC</t>
  </si>
  <si>
    <t>54221-1987</t>
  </si>
  <si>
    <t>VISU-SEWER INC</t>
  </si>
  <si>
    <t>W230 N4855 BETKER DR</t>
  </si>
  <si>
    <t>VOGEL BROTHERS BUILDING CO</t>
  </si>
  <si>
    <t>2701 PACKERS AV</t>
  </si>
  <si>
    <t>53704-7541</t>
  </si>
  <si>
    <t>53048</t>
  </si>
  <si>
    <t>53097</t>
  </si>
  <si>
    <t>WALL COVERING ONE OF WI</t>
  </si>
  <si>
    <t>WALL TECH INC</t>
  </si>
  <si>
    <t>WALSDORF ROOFING CO INC</t>
  </si>
  <si>
    <t>PO BOX 66</t>
  </si>
  <si>
    <t>KIEL</t>
  </si>
  <si>
    <t>53042-0066</t>
  </si>
  <si>
    <t>WALTERS WRECKING INC</t>
  </si>
  <si>
    <t>1300 S BARKER RD</t>
  </si>
  <si>
    <t>53732</t>
  </si>
  <si>
    <t>WATER WELL SOLUTIONS SERVICE GROUP INC</t>
  </si>
  <si>
    <t>N87 W36051 MAPLETON ST</t>
  </si>
  <si>
    <t>OCONOMOWOC</t>
  </si>
  <si>
    <t>53066</t>
  </si>
  <si>
    <t>WAUNAKEE  SAND &amp; GRAVEL</t>
  </si>
  <si>
    <t>6078 ONCKEN RD</t>
  </si>
  <si>
    <t>WERNER BROS INC</t>
  </si>
  <si>
    <t>PO BOX 309</t>
  </si>
  <si>
    <t>WERNER CONCRETE CONSTRUCTION INC</t>
  </si>
  <si>
    <t>2901 LARUE LN</t>
  </si>
  <si>
    <t>WESTERN WATERPROOFING CO</t>
  </si>
  <si>
    <t>111 LOWRY AV NE</t>
  </si>
  <si>
    <t>MINNEAPOLIS</t>
  </si>
  <si>
    <t>55418</t>
  </si>
  <si>
    <t>WESTERN WATERPROOFING CO (MICHIGAN)</t>
  </si>
  <si>
    <t>WEST-LAND RESTORATION INC</t>
  </si>
  <si>
    <t>4159 REARDON RD</t>
  </si>
  <si>
    <t>53532-2759</t>
  </si>
  <si>
    <t>WESTPHAL &amp; COMPANY INC</t>
  </si>
  <si>
    <t>53707-7428</t>
  </si>
  <si>
    <t>53963-9003</t>
  </si>
  <si>
    <t>BEAVER DAM</t>
  </si>
  <si>
    <t>53593-8406</t>
  </si>
  <si>
    <t>53206</t>
  </si>
  <si>
    <t>WINGRA STONE CO &amp; SUBSIDIARY</t>
  </si>
  <si>
    <t>PO BOX 44284</t>
  </si>
  <si>
    <t>53744-4284</t>
  </si>
  <si>
    <t>WIPPERFURTH EXCAVATING INC</t>
  </si>
  <si>
    <t>815 B SOUTH DIVISION ST</t>
  </si>
  <si>
    <t>53597-1415</t>
  </si>
  <si>
    <t>WISCONSIN CONSTRUCTION SPECIALTIES</t>
  </si>
  <si>
    <t>2147 CNTY HWY PB</t>
  </si>
  <si>
    <t>WISCONSIN RESTORATION INC</t>
  </si>
  <si>
    <t>WISCONSIN WINDOW CONCEPTS</t>
  </si>
  <si>
    <t>WJ CONSTRUCTION LLC</t>
  </si>
  <si>
    <t>WK CONSTRUCTION CO INC</t>
  </si>
  <si>
    <t>4292 TWIN VALLEY RD</t>
  </si>
  <si>
    <t>WLC CONCRETE LLC</t>
  </si>
  <si>
    <t>PO BOX 81</t>
  </si>
  <si>
    <t>WOLESKE CONSTRUCTION CO INC</t>
  </si>
  <si>
    <t>2586 ZAK LN</t>
  </si>
  <si>
    <t>WOLF PAVING &amp; EXCAVATING CO INC</t>
  </si>
  <si>
    <t>5423 REINER RD</t>
  </si>
  <si>
    <t>WOOD-LAND CONTRACTORS INC</t>
  </si>
  <si>
    <t>PO BOX 377</t>
  </si>
  <si>
    <t>LANNON</t>
  </si>
  <si>
    <t>53046</t>
  </si>
  <si>
    <t>PA</t>
  </si>
  <si>
    <t>16003-1681</t>
  </si>
  <si>
    <t>62417</t>
  </si>
  <si>
    <t>XANDER TRUCKING</t>
  </si>
  <si>
    <t>YAHARA MATERIALS INC</t>
  </si>
  <si>
    <t>53597-0277</t>
  </si>
  <si>
    <t>PO BOX 71</t>
  </si>
  <si>
    <t>YONKIE &amp; SON CONCRETE</t>
  </si>
  <si>
    <t>1127 SAUSALITO DR</t>
  </si>
  <si>
    <t>49459</t>
  </si>
  <si>
    <t>ZENITH TECH INC</t>
  </si>
  <si>
    <t>PORTAGE</t>
  </si>
  <si>
    <t>HARKER HEATING &amp; COOLING INC</t>
  </si>
  <si>
    <t>87 W BELTLINE HWY</t>
  </si>
  <si>
    <t>HARTWIGS</t>
  </si>
  <si>
    <t>2645 MILWAUKEE ST</t>
  </si>
  <si>
    <t>HASHEIDER ROOFING &amp; SIDING INC</t>
  </si>
  <si>
    <t>E10412 CTY RD O</t>
  </si>
  <si>
    <t>PRAIRIE DU SAC</t>
  </si>
  <si>
    <t>53575-2426</t>
  </si>
  <si>
    <t>HEARTLAND UTILITIES INC</t>
  </si>
  <si>
    <t>PO BOX 214</t>
  </si>
  <si>
    <t>BARABOO</t>
  </si>
  <si>
    <t>60007-2215</t>
  </si>
  <si>
    <t>HELLENBRAND &amp; SONS LANDSCAPING OF VERONA INC</t>
  </si>
  <si>
    <t>1986 MANHATTAN DR</t>
  </si>
  <si>
    <t>HELLENBRAND BROTHERS EXCAVATING INC</t>
  </si>
  <si>
    <t>5330 RIPP RD</t>
  </si>
  <si>
    <t>HELLENBRAND GLASS LLC</t>
  </si>
  <si>
    <t>211 MORAVIAN VALLEY RD</t>
  </si>
  <si>
    <t>HENKELS &amp; MCCOY INC</t>
  </si>
  <si>
    <t>HENSHUE CONSTRUCTION INC</t>
  </si>
  <si>
    <t>313 W BELTLINE HWY STE 200</t>
  </si>
  <si>
    <t>HERITAGE MOVERS LLC</t>
  </si>
  <si>
    <t>HERMAN LANDSCAPING</t>
  </si>
  <si>
    <t>PO BOX 45017</t>
  </si>
  <si>
    <t>53744-5017</t>
  </si>
  <si>
    <t>53204-1485</t>
  </si>
  <si>
    <t>HGS PROTECTIVE</t>
  </si>
  <si>
    <t>PO BOX 7700</t>
  </si>
  <si>
    <t>53707</t>
  </si>
  <si>
    <t>HIGHWAY LANDSCAPERS INC</t>
  </si>
  <si>
    <t>1233 S GROVE AV</t>
  </si>
  <si>
    <t>JEFFERSON</t>
  </si>
  <si>
    <t>53549</t>
  </si>
  <si>
    <t>HILL ELECTRIC INC</t>
  </si>
  <si>
    <t>1513 EMIL ST</t>
  </si>
  <si>
    <t>HILLENBRAND GLASS</t>
  </si>
  <si>
    <t>HILLIARD CONCRETE</t>
  </si>
  <si>
    <t>N6857 CTY N</t>
  </si>
  <si>
    <t>MONTICELLO</t>
  </si>
  <si>
    <t>320 S MILITARY DR</t>
  </si>
  <si>
    <t>HJ PERTZBORN PLUMBING &amp; FIRE PROTECTION CORP</t>
  </si>
  <si>
    <t>53713-1424</t>
  </si>
  <si>
    <t>HNTB</t>
  </si>
  <si>
    <t>123 CTH  "A"</t>
  </si>
  <si>
    <t>54615</t>
  </si>
  <si>
    <t>HOLTGER BROTHERS INC</t>
  </si>
  <si>
    <t>950 W MAIN AV</t>
  </si>
  <si>
    <t>HOMBURG CONTRACTORS INC</t>
  </si>
  <si>
    <t>5590 MONONA DR</t>
  </si>
  <si>
    <t>53716-3131</t>
  </si>
  <si>
    <t>HOMBURG EQUIPMENT INC</t>
  </si>
  <si>
    <t>4621 TONYAWATHA TR</t>
  </si>
  <si>
    <t>MONONA</t>
  </si>
  <si>
    <t>HOMETOWN PLUMBING LLC</t>
  </si>
  <si>
    <t>3610 LEXINGTON AV</t>
  </si>
  <si>
    <t>53714-1232</t>
  </si>
  <si>
    <t>HONEY WAGON SERVICES INC</t>
  </si>
  <si>
    <t>PO BOX 139</t>
  </si>
  <si>
    <t>2030 PENNYSLVANIA AV</t>
  </si>
  <si>
    <t>53704-4746</t>
  </si>
  <si>
    <t>HOTTMANN CONSTRUCTION CO INC</t>
  </si>
  <si>
    <t>1905 FREEPORT RD</t>
  </si>
  <si>
    <t>53711-3627</t>
  </si>
  <si>
    <t>HOWARD GROTE &amp; SONS INC</t>
  </si>
  <si>
    <t>4900 IVYWOOD TR</t>
  </si>
  <si>
    <t>HOWARD IMMEL INC</t>
  </si>
  <si>
    <t>54302</t>
  </si>
  <si>
    <t>HPS INC</t>
  </si>
  <si>
    <t>10 STARR CT</t>
  </si>
  <si>
    <t>HUGHES FLOORING INC</t>
  </si>
  <si>
    <t>407 E VERONA AV</t>
  </si>
  <si>
    <t>53547</t>
  </si>
  <si>
    <t>HUNZINGER CONSTRUCTION CO</t>
  </si>
  <si>
    <t>21100 ENTERPRISE AV</t>
  </si>
  <si>
    <t>53045</t>
  </si>
  <si>
    <t>54307-0977</t>
  </si>
  <si>
    <t>50021-9114</t>
  </si>
  <si>
    <t>ICONICA INC</t>
  </si>
  <si>
    <t>901 DEMING WAY</t>
  </si>
  <si>
    <t>IDEAL BUILDERS INC</t>
  </si>
  <si>
    <t>1406 EMIL ST</t>
  </si>
  <si>
    <t>INFINIT</t>
  </si>
  <si>
    <t>INFRASOURCE UNDERGROUND CONSTRUCTION LLC</t>
  </si>
  <si>
    <t>1200 ROOSEVELT RD STE 400</t>
  </si>
  <si>
    <t>GLEN ELLYN</t>
  </si>
  <si>
    <t>60137</t>
  </si>
  <si>
    <t>55374-9341</t>
  </si>
  <si>
    <t>INSITUFORM TECHNOLOGIES USA INC</t>
  </si>
  <si>
    <t>17988 EDISON AV</t>
  </si>
  <si>
    <t>CHESTERFIELD</t>
  </si>
  <si>
    <t>MO</t>
  </si>
  <si>
    <t>63005</t>
  </si>
  <si>
    <t>55441-4528</t>
  </si>
  <si>
    <t>INTEGRAL BUILDING SYSTEMS</t>
  </si>
  <si>
    <t>INTEGRITY RESTORATION &amp; WATERPROOFING INC</t>
  </si>
  <si>
    <t>123 E KANE ST</t>
  </si>
  <si>
    <t>PORT WASHINGTON</t>
  </si>
  <si>
    <t>53074</t>
  </si>
  <si>
    <t>INTERCON CONSTRUCTION INC</t>
  </si>
  <si>
    <t>53719-5129</t>
  </si>
  <si>
    <t>54650-1900</t>
  </si>
  <si>
    <t>53090</t>
  </si>
  <si>
    <t>INTERSTATE SEALANT &amp; CONCRETE INC</t>
  </si>
  <si>
    <t>INTERSTATE TREE LANDSCAPING CO</t>
  </si>
  <si>
    <t>W304 S3925 BROOKHILL RD</t>
  </si>
  <si>
    <t>IVAN RICE &amp; SONS INC</t>
  </si>
  <si>
    <t>IVERSON &amp; SONS LLC</t>
  </si>
  <si>
    <t>3190 CTY HWY N</t>
  </si>
  <si>
    <t>IVERSON CONSTRUCTION LLC</t>
  </si>
  <si>
    <t>3190 CTH  N</t>
  </si>
  <si>
    <t>53129</t>
  </si>
  <si>
    <t>53956-9503</t>
  </si>
  <si>
    <t>55803</t>
  </si>
  <si>
    <t>J &amp; H CONSTRUCTION</t>
  </si>
  <si>
    <t>6940 MEFFERT RD</t>
  </si>
  <si>
    <t>J &amp; R UNDERGROUND LLC</t>
  </si>
  <si>
    <t>PO BOX 82</t>
  </si>
  <si>
    <t>BLANCHARDVILLE</t>
  </si>
  <si>
    <t>53516</t>
  </si>
  <si>
    <t>53154-0088</t>
  </si>
  <si>
    <t>J F EDWARDS CONSTRUCTION CO</t>
  </si>
  <si>
    <t>PO BOX 49</t>
  </si>
  <si>
    <t>GENESCO</t>
  </si>
  <si>
    <t>61254</t>
  </si>
  <si>
    <t>300 S BEDFORD ST</t>
  </si>
  <si>
    <t>53554</t>
  </si>
  <si>
    <t>53151-5908</t>
  </si>
  <si>
    <t>94 HANNERVILLE RD</t>
  </si>
  <si>
    <t>53218-2239</t>
  </si>
  <si>
    <t>53225-5232</t>
  </si>
  <si>
    <t>330 E DELAVAN DR</t>
  </si>
  <si>
    <t>53080</t>
  </si>
  <si>
    <t>53404-0712</t>
  </si>
  <si>
    <t>JAMES PETERSON SONS INC</t>
  </si>
  <si>
    <t>PO BOX 120</t>
  </si>
  <si>
    <t>MEDFORD</t>
  </si>
  <si>
    <t>54451</t>
  </si>
  <si>
    <t>JAMES THIEDING CONSTRUCTION INC</t>
  </si>
  <si>
    <t>250 MAIN ST</t>
  </si>
  <si>
    <t>LOGANVILLE</t>
  </si>
  <si>
    <t>53943</t>
  </si>
  <si>
    <t>JANKE GENERAL CONTRACTORS INC</t>
  </si>
  <si>
    <t>ATHENS</t>
  </si>
  <si>
    <t>54411</t>
  </si>
  <si>
    <t>53126-9403</t>
  </si>
  <si>
    <t>JB CRETE INC</t>
  </si>
  <si>
    <t>53559-0576</t>
  </si>
  <si>
    <t>JEFFERSON FIRE &amp; SAFTEY INC</t>
  </si>
  <si>
    <t>JEFFERSON GLASS</t>
  </si>
  <si>
    <t>142 W CANDISE ST</t>
  </si>
  <si>
    <t>6825 N FRANCIS DR</t>
  </si>
  <si>
    <t>JEPA INC</t>
  </si>
  <si>
    <t>4915 VOGES RD</t>
  </si>
  <si>
    <t>53588</t>
  </si>
  <si>
    <t>JF NEW &amp; ASSOCIATES INC</t>
  </si>
  <si>
    <t>2757 DOOR CREEK RD</t>
  </si>
  <si>
    <t>JOE DANIELS CONSTRUCTION CO INC</t>
  </si>
  <si>
    <t>919 APPLEGATE RD</t>
  </si>
  <si>
    <t>53713-3295</t>
  </si>
  <si>
    <t>JOHN ROHRER CONTRACTING CO INC</t>
  </si>
  <si>
    <t>2820 ROE LN BLDG S</t>
  </si>
  <si>
    <t>KANSAS CITY</t>
  </si>
  <si>
    <t>KS</t>
  </si>
  <si>
    <t>66103</t>
  </si>
  <si>
    <t>JOHNSON CONTROLS INC</t>
  </si>
  <si>
    <t>5757 N GREEN BAY AV</t>
  </si>
  <si>
    <t>N 9002 HWY H</t>
  </si>
  <si>
    <t>CAMBRIA</t>
  </si>
  <si>
    <t>53923</t>
  </si>
  <si>
    <t>JSD PROFESSIONAL SERVICES INC</t>
  </si>
  <si>
    <t>JWC BUILDING SPECIALTIES INC</t>
  </si>
  <si>
    <t>722 N GRAND AV</t>
  </si>
  <si>
    <t>K &amp; K CONCRETE INC</t>
  </si>
  <si>
    <t>4914 PFLAUM RD UNIT 7</t>
  </si>
  <si>
    <t>K &amp; L CONSTRUCTION INC</t>
  </si>
  <si>
    <t>7219 HWY T</t>
  </si>
  <si>
    <t>WHITELAW</t>
  </si>
  <si>
    <t>54247</t>
  </si>
  <si>
    <t>K &amp; M CONCRETE INC</t>
  </si>
  <si>
    <t>7556 W OLD SAUK RD</t>
  </si>
  <si>
    <t>K &amp; M TIE &amp; LUMBER INC</t>
  </si>
  <si>
    <t>W11924 CTY HWY V</t>
  </si>
  <si>
    <t>LODI</t>
  </si>
  <si>
    <t>53555-9723</t>
  </si>
  <si>
    <t>K &amp; R CONCRETE INC</t>
  </si>
  <si>
    <t>2045 NORA RD</t>
  </si>
  <si>
    <t>53217</t>
  </si>
  <si>
    <t>KAREN PAULSON TRUCKING</t>
  </si>
  <si>
    <t>3869 HWY B</t>
  </si>
  <si>
    <t>KAVON EXCAVATING INC</t>
  </si>
  <si>
    <t>PO BOX 930307</t>
  </si>
  <si>
    <t>53593-0307</t>
  </si>
  <si>
    <t>34689</t>
  </si>
  <si>
    <t>3841 KIPP ST</t>
  </si>
  <si>
    <t>53095-5247</t>
  </si>
  <si>
    <t>KENNETH F SULLIVAN CO INC</t>
  </si>
  <si>
    <t>1314 EMIL ST</t>
  </si>
  <si>
    <t>60610</t>
  </si>
  <si>
    <t>55117</t>
  </si>
  <si>
    <t>KERR CONCRETE</t>
  </si>
  <si>
    <t>BLACK EARTH</t>
  </si>
  <si>
    <t>53515</t>
  </si>
  <si>
    <t>53237-0200</t>
  </si>
  <si>
    <t>KILGUST MECHANICAL INC</t>
  </si>
  <si>
    <t>6950 GISHOLT DR</t>
  </si>
  <si>
    <t>53713-4828</t>
  </si>
  <si>
    <t>KILLER CONCRETE CONSTRUCTION INC</t>
  </si>
  <si>
    <t>2318 VONDRON RD</t>
  </si>
  <si>
    <t>53137-9794</t>
  </si>
  <si>
    <t>KITTLESON CONCRETE CONSTRUCTION INC</t>
  </si>
  <si>
    <t>KLEIN-DICKERT CO INC</t>
  </si>
  <si>
    <t>KLEIN-DICKERT MILWAUKEE INC</t>
  </si>
  <si>
    <t>55046</t>
  </si>
  <si>
    <t>KOCHS TELECOMMUNICATIONS SERVICE INC</t>
  </si>
  <si>
    <t>PO BOX 365</t>
  </si>
  <si>
    <t>HUSTISFORD</t>
  </si>
  <si>
    <t>53034-0365</t>
  </si>
  <si>
    <t>KONE INC</t>
  </si>
  <si>
    <t>3225 GATEWAY RD, STE 500</t>
  </si>
  <si>
    <t>KOPPES DRYWALL INC</t>
  </si>
  <si>
    <t>4906 FEMRITE DR</t>
  </si>
  <si>
    <t>KRAEMER BROTHERS LLC</t>
  </si>
  <si>
    <t>KRANTZ ELECTRIC INC</t>
  </si>
  <si>
    <t>2650 N NINE MOUND RD</t>
  </si>
  <si>
    <t>KRIZAN CONSTRUCTION INC</t>
  </si>
  <si>
    <t>4591 KENNEDY RD</t>
  </si>
  <si>
    <t>KRUPP GENERAL CONTRACCTORS</t>
  </si>
  <si>
    <t>2020 EASTWOOD DR</t>
  </si>
  <si>
    <t>53704-5352</t>
  </si>
  <si>
    <t>49412</t>
  </si>
  <si>
    <t>53120</t>
  </si>
  <si>
    <t>KUBLY CONSTRUCTION INC</t>
  </si>
  <si>
    <t>5412 TOWER LINE RD</t>
  </si>
  <si>
    <t>48310</t>
  </si>
  <si>
    <t>3501 E WASHINGTON AV</t>
  </si>
  <si>
    <t>54501</t>
  </si>
  <si>
    <t>LAMETTI &amp; SONS INC</t>
  </si>
  <si>
    <t>PO BOX 477</t>
  </si>
  <si>
    <t>HUGO</t>
  </si>
  <si>
    <t>55038</t>
  </si>
  <si>
    <t>LAWN CARE PLUS INC</t>
  </si>
  <si>
    <t>910 TRAMORE</t>
  </si>
  <si>
    <t>W229 N5005 DUPLAINVILLE RD</t>
  </si>
  <si>
    <t>55428</t>
  </si>
  <si>
    <t>60097-0801</t>
  </si>
  <si>
    <t>55431</t>
  </si>
  <si>
    <t>4808 IVYWOOD TR</t>
  </si>
  <si>
    <t>LEGLER CONCRETE LLC</t>
  </si>
  <si>
    <t>209 HARMON AV</t>
  </si>
  <si>
    <t>61025</t>
  </si>
  <si>
    <t>53216</t>
  </si>
  <si>
    <t>LICHTFELD PLUMBING</t>
  </si>
  <si>
    <t>5001 FEMRITE DR</t>
  </si>
  <si>
    <t>LIVESEY PAINTING INC</t>
  </si>
  <si>
    <t>LIVINGOOD DRAIN CLEANING</t>
  </si>
  <si>
    <t>6 SHEFFORD CR</t>
  </si>
  <si>
    <t>LMS CONSTRUCTION INC</t>
  </si>
  <si>
    <t>W7550 STATE RD 16</t>
  </si>
  <si>
    <t>53965</t>
  </si>
  <si>
    <t>56560</t>
  </si>
  <si>
    <t>LOVELL CONCRETE INC</t>
  </si>
  <si>
    <t>PO BOX 152</t>
  </si>
  <si>
    <t>53578-0152</t>
  </si>
  <si>
    <t>LUNDA CONSTRUCTION CO</t>
  </si>
  <si>
    <t>BLACK RIVER FALLS</t>
  </si>
  <si>
    <t>54615-0669</t>
  </si>
  <si>
    <t>53709</t>
  </si>
  <si>
    <t>MAAS BROS CONSTRUCTION CO INC</t>
  </si>
  <si>
    <t>410 WATER TOWER CT</t>
  </si>
  <si>
    <t>MACCOS FLOOR COVERING</t>
  </si>
  <si>
    <t>MAD CITY ROOFING INC</t>
  </si>
  <si>
    <t>1806 SEMINOLE HWY</t>
  </si>
  <si>
    <t>MAD PLOWING AND MOWING</t>
  </si>
  <si>
    <t>4180 HWY 138</t>
  </si>
  <si>
    <t>MADISON COMMERCIAL LANDSCAPES</t>
  </si>
  <si>
    <t>MADISON CONCRETE FOUNDATIONS LLC</t>
  </si>
  <si>
    <t>MADISON CRUSHING &amp; EXCAVATING CO INC</t>
  </si>
  <si>
    <t>5185 REINER RD</t>
  </si>
  <si>
    <t>MADISON PROPERTY MANAGEMENT INC</t>
  </si>
  <si>
    <t>1202 REGENT ST</t>
  </si>
  <si>
    <t>53713-1214</t>
  </si>
  <si>
    <t>MAGILL CONSTRUCTION CO INC</t>
  </si>
  <si>
    <t>977 KOOPMAN LN</t>
  </si>
  <si>
    <t>53121-2023</t>
  </si>
  <si>
    <t>53210</t>
  </si>
  <si>
    <t>MALY CERAMIC TILE CO INC</t>
  </si>
  <si>
    <t>5353 MALY RD STE A</t>
  </si>
  <si>
    <t>4202 ROBERTSON RD</t>
  </si>
  <si>
    <t>MANDT SANDFILL TRUST</t>
  </si>
  <si>
    <t>2079 HWY MM</t>
  </si>
  <si>
    <t>MANDT TRUCKING &amp; EXCAVATING INC</t>
  </si>
  <si>
    <t>MANN BROS INC</t>
  </si>
  <si>
    <t>PO BOX 48</t>
  </si>
  <si>
    <t>532121</t>
  </si>
  <si>
    <t>MANTHE LAWN CARE LLC</t>
  </si>
  <si>
    <t>7673 WERNICK RD</t>
  </si>
  <si>
    <t>DEFOREST</t>
  </si>
  <si>
    <t>MAPLE LEAF INC</t>
  </si>
  <si>
    <t>2416 SPRING ROSE RD</t>
  </si>
  <si>
    <t>MARK MARSHALL CONSTRUCTION</t>
  </si>
  <si>
    <t>7011 HUBBARD AV #1</t>
  </si>
  <si>
    <t>MARTELL CONSTRUCTION INC</t>
  </si>
  <si>
    <t>1220 HURLBUT ST</t>
  </si>
  <si>
    <t>54303-3740</t>
  </si>
  <si>
    <t>MARTINSON EXCAVATING INC</t>
  </si>
  <si>
    <t>613 N MAIN ST</t>
  </si>
  <si>
    <t>53575-1111</t>
  </si>
  <si>
    <t>MARVIN GLEASON CONTRACTOR INC</t>
  </si>
  <si>
    <t>MAS TEC NORTH AMERICA INC</t>
  </si>
  <si>
    <t>MASONRY RESTORATION INC</t>
  </si>
  <si>
    <t>9522 W SCHLINGER AV</t>
  </si>
  <si>
    <t>1049 ASHWAUBENON ST</t>
  </si>
  <si>
    <t>54304</t>
  </si>
  <si>
    <t>MASTER FOAM</t>
  </si>
  <si>
    <t>301 COMMERCE ST STE B</t>
  </si>
  <si>
    <t>MASTERSON</t>
  </si>
  <si>
    <t>60441</t>
  </si>
  <si>
    <t>611 N BURR OAK AV</t>
  </si>
  <si>
    <t>P.O. BOX 247</t>
  </si>
  <si>
    <t>53543</t>
  </si>
  <si>
    <t>MCCULLOUGH PLUMBING LLC</t>
  </si>
  <si>
    <t>2436 PENNSYLVANIA AV</t>
  </si>
  <si>
    <t>3622 LEXINGTON AV</t>
  </si>
  <si>
    <t>MCHUGH EXCAVATING &amp; PLUMBING INC</t>
  </si>
  <si>
    <t>W7010 EVERGREEN WAY</t>
  </si>
  <si>
    <t>ONALASKA</t>
  </si>
  <si>
    <t>54650</t>
  </si>
  <si>
    <t>MCKAY NURSERY CO</t>
  </si>
  <si>
    <t>PO BOX 185</t>
  </si>
  <si>
    <t>53713-3254</t>
  </si>
  <si>
    <t>6641 N KENNEDY RD</t>
  </si>
  <si>
    <t>54221-0008</t>
  </si>
  <si>
    <t>61032</t>
  </si>
  <si>
    <t>MEGA CONCRETE CONSTRUCTION LLC</t>
  </si>
  <si>
    <t>PO BOX 176</t>
  </si>
  <si>
    <t>MEGA RENTALS INC</t>
  </si>
  <si>
    <t>PO BOX 8026</t>
  </si>
  <si>
    <t>MEINHOLZ LAWN CARE</t>
  </si>
  <si>
    <t>4314 ACKER RD</t>
  </si>
  <si>
    <t>MENDOTA CONTRACTORS INC</t>
  </si>
  <si>
    <t>N7924 SMITH RD</t>
  </si>
  <si>
    <t>BROOKLYN</t>
  </si>
  <si>
    <t>53521</t>
  </si>
  <si>
    <t>MERRYMAN EXCAVATION INC</t>
  </si>
  <si>
    <t>1501 LAMB RD</t>
  </si>
  <si>
    <t>WOODSTOCK</t>
  </si>
  <si>
    <t>60098</t>
  </si>
  <si>
    <t>325 CTY RD MM</t>
  </si>
  <si>
    <t>METCO INC (MIDWEST ELECTRO TECH CORP)</t>
  </si>
  <si>
    <t>54603</t>
  </si>
  <si>
    <t>METROPOWER INC. D/B/A CARROLL ELECTRIC</t>
  </si>
  <si>
    <t>1312 BARBERRY DR STE 100</t>
  </si>
  <si>
    <t>MICHELS CORPORATION</t>
  </si>
  <si>
    <t>817 W MAIN ST</t>
  </si>
  <si>
    <t>BROWNSVILLE</t>
  </si>
  <si>
    <t>53006</t>
  </si>
  <si>
    <t>60174</t>
  </si>
  <si>
    <t>MIDDLETON CONSTRUCTION INC</t>
  </si>
  <si>
    <t>215 INDUSTRIAL DR</t>
  </si>
  <si>
    <t>ARLINGTON</t>
  </si>
  <si>
    <t>53911-9515</t>
  </si>
  <si>
    <t>53098</t>
  </si>
  <si>
    <t>MIDTHUN COMPANY</t>
  </si>
  <si>
    <t>2970 CHAPEL VALLEY RD #104</t>
  </si>
  <si>
    <t>MADISON WI</t>
  </si>
  <si>
    <t>53213</t>
  </si>
  <si>
    <t>MIDWEST CONCRETE CONTRACTORS INC</t>
  </si>
  <si>
    <t>903 ELLIOT ST</t>
  </si>
  <si>
    <t>DODGEVILLE</t>
  </si>
  <si>
    <t>MIDWEST DRILLED FOUNDATIONS &amp; ENGINEERING INC</t>
  </si>
  <si>
    <t>2128 S WEST AV</t>
  </si>
  <si>
    <t>MIDWEST ENGINEERING SERVICES INC</t>
  </si>
  <si>
    <t>821 CORPORATE CT STE 102</t>
  </si>
  <si>
    <t>811 BARNARD ST</t>
  </si>
  <si>
    <t>HIGHLAND</t>
  </si>
  <si>
    <t>MIDWEST RAIL &amp; DISMANTLING INC</t>
  </si>
  <si>
    <t>53201</t>
  </si>
  <si>
    <t>MID-WEST TREE &amp; EXCAVATING INC</t>
  </si>
  <si>
    <t>5814 E CTY RD A</t>
  </si>
  <si>
    <t>MIDWEST UNDERGROUND INC</t>
  </si>
  <si>
    <t>MIDWESTERN ROOFING &amp; CONSTRUCTION INC</t>
  </si>
  <si>
    <t>MIKE HANEY TRUCKING</t>
  </si>
  <si>
    <t>MIKE OLSEN TRUCKING &amp; EXCAVATION INC</t>
  </si>
  <si>
    <t>1177 HWY PB</t>
  </si>
  <si>
    <t>MILL COATINGS INC</t>
  </si>
  <si>
    <t>SUAMICO</t>
  </si>
  <si>
    <t>54173</t>
  </si>
  <si>
    <t>MINNESOTA LIMITED INC</t>
  </si>
  <si>
    <t>55374</t>
  </si>
  <si>
    <t>MIRON CONSTRUCTION CO INC</t>
  </si>
  <si>
    <t>1471 MCMAHON DR</t>
  </si>
  <si>
    <t>NEENAH</t>
  </si>
  <si>
    <t>54956</t>
  </si>
  <si>
    <t>MOBILE GLASS</t>
  </si>
  <si>
    <t>MOLL CONSTRUCTION INC</t>
  </si>
  <si>
    <t>2547 DYRESON RD</t>
  </si>
  <si>
    <t>MONONA MASONRY INC</t>
  </si>
  <si>
    <t>4290 HOEPKER RD</t>
  </si>
  <si>
    <t>MONONA PLUMBING &amp; FIRE PROTECTION INC</t>
  </si>
  <si>
    <t>3126 WATERFORD WAY</t>
  </si>
  <si>
    <t>53713-3251</t>
  </si>
  <si>
    <t>MORGAN CONTRACTING INC</t>
  </si>
  <si>
    <t>6575 HWY 189 N</t>
  </si>
  <si>
    <t>BAKER</t>
  </si>
  <si>
    <t>32531</t>
  </si>
  <si>
    <t>PO BOX 307</t>
  </si>
  <si>
    <t>MP NEXLEVEL LLC</t>
  </si>
  <si>
    <t>500 CR 37 E</t>
  </si>
  <si>
    <t>MAPLE LAKE</t>
  </si>
  <si>
    <t>55358</t>
  </si>
  <si>
    <t>53008-0807</t>
  </si>
  <si>
    <t>MUNICIPAL WELL &amp; PUMP INC</t>
  </si>
  <si>
    <t>MUNSON INC</t>
  </si>
  <si>
    <t>6747 N SIDNEY PL</t>
  </si>
  <si>
    <t>GLENDALE</t>
  </si>
  <si>
    <t>54501-0638</t>
  </si>
  <si>
    <t>MUZA SHEET METAL CO. LLC</t>
  </si>
  <si>
    <t>51 W FERNAU AVE</t>
  </si>
  <si>
    <t>OSHKOSH</t>
  </si>
  <si>
    <t>54901-1291</t>
  </si>
  <si>
    <t>MYERS WALL SYSTEMS INC</t>
  </si>
  <si>
    <t>5555 ODANA RD STE 202</t>
  </si>
  <si>
    <t>53553</t>
  </si>
  <si>
    <t>N &amp; N CEMENT CONTRACTORS</t>
  </si>
  <si>
    <t>3166 CTK A</t>
  </si>
  <si>
    <t>NATGUN CORPORATION</t>
  </si>
  <si>
    <t>01880</t>
  </si>
  <si>
    <t>NATIONAL CONSTRUCTION RENTALS</t>
  </si>
  <si>
    <t>60173-4340</t>
  </si>
  <si>
    <t>NATURAL ATHLETIC TURF LLC</t>
  </si>
  <si>
    <t>11040 N BUNTROCK AV 64W</t>
  </si>
  <si>
    <t>MEQUON</t>
  </si>
  <si>
    <t>53527-0128</t>
  </si>
  <si>
    <t>53963-0048</t>
  </si>
  <si>
    <t>NEIL SCHLOUGH TRUCKING</t>
  </si>
  <si>
    <t>NELSON &amp; SONS</t>
  </si>
  <si>
    <t>NELSON EXCAVATING LLC</t>
  </si>
  <si>
    <t>3066 SHADY SIDE DR</t>
  </si>
  <si>
    <t>60446-1165</t>
  </si>
  <si>
    <t>NEWLIN TANK &amp; WELDING</t>
  </si>
  <si>
    <t>PO BOX 439</t>
  </si>
  <si>
    <t>MONTEZUMA</t>
  </si>
  <si>
    <t>47862</t>
  </si>
  <si>
    <t>NEXT ENERGY LLC DBA/FULL SPECTRUM SOLAR</t>
  </si>
  <si>
    <t>NICKOL BORING INC</t>
  </si>
  <si>
    <t>52040</t>
  </si>
  <si>
    <t>NIEMAN CENTRAL WI RFG CO INC</t>
  </si>
  <si>
    <t>N2599 24TH AV</t>
  </si>
  <si>
    <t>LYNDON STATION</t>
  </si>
  <si>
    <t>53944</t>
  </si>
  <si>
    <t>7550 GRABER RD</t>
  </si>
  <si>
    <t>NORCON CORPORATION</t>
  </si>
  <si>
    <t>5600 MUNICIAPL ST</t>
  </si>
  <si>
    <t>SCHOFIELD</t>
  </si>
  <si>
    <t>NORSTAR HEATING</t>
  </si>
  <si>
    <t>924 STEWART ST</t>
  </si>
  <si>
    <t>53024</t>
  </si>
  <si>
    <t>54728</t>
  </si>
  <si>
    <t>NORTHEASTERN EQUIPMENT CO (GABES CONSTRUCTION CO INC)</t>
  </si>
  <si>
    <t>PO BOX 13037</t>
  </si>
  <si>
    <t>NORTHLAND EXPLOSIVES CO INC</t>
  </si>
  <si>
    <t>PO BOX 150</t>
  </si>
  <si>
    <t>MINERAL POINT</t>
  </si>
  <si>
    <t>NORTHWAY FENCE INC</t>
  </si>
  <si>
    <t>NORTHWEST CABLE CONSTRUCTION INC</t>
  </si>
  <si>
    <t>BIG BEND</t>
  </si>
  <si>
    <t>53103</t>
  </si>
  <si>
    <t>54401</t>
  </si>
  <si>
    <t>NORTHWESTERN STONE LLC</t>
  </si>
  <si>
    <t>NOYCE PAINTING &amp; DECORATING</t>
  </si>
  <si>
    <t>209 COMMERCE PARKWAY</t>
  </si>
  <si>
    <t>NUMMELIN TESTING SERVICES INC</t>
  </si>
  <si>
    <t>PO BOX 127</t>
  </si>
  <si>
    <t>STEVENS POINT</t>
  </si>
  <si>
    <t>54481</t>
  </si>
  <si>
    <t>OAK VALLEY LANDSCAPING INC</t>
  </si>
  <si>
    <t>718 FOREST VIEW DR</t>
  </si>
  <si>
    <t>53018</t>
  </si>
  <si>
    <t>OLP LLC</t>
  </si>
  <si>
    <t>5790 HWY CV</t>
  </si>
  <si>
    <t>53704-6178</t>
  </si>
  <si>
    <t>4387 SCHWARTZ RD</t>
  </si>
  <si>
    <t>OMEGA DEMOLITION CORP</t>
  </si>
  <si>
    <t>31W566 SPAULDING RD</t>
  </si>
  <si>
    <t>ELGIN</t>
  </si>
  <si>
    <t>60120</t>
  </si>
  <si>
    <t>53058</t>
  </si>
  <si>
    <t>OMNI GLASS</t>
  </si>
  <si>
    <t>53590-2905</t>
  </si>
  <si>
    <t>ONEIL CONCRETE &amp; MAINTENANCE</t>
  </si>
  <si>
    <t>3910 DEMPSEY RD</t>
  </si>
  <si>
    <t>ON-SITE ENVIRONMENTAL SERVICES INC</t>
  </si>
  <si>
    <t>PO BOX 280</t>
  </si>
  <si>
    <t>OPERATION FRESH START INC</t>
  </si>
  <si>
    <t>1925 WINNEBAGO ST</t>
  </si>
  <si>
    <t>53704-5314</t>
  </si>
  <si>
    <t>OTT CONCRETE CONSTRUCTION</t>
  </si>
  <si>
    <t>9391 CTY TRK KP</t>
  </si>
  <si>
    <t>OVERHEAD DOOR OF MADISON</t>
  </si>
  <si>
    <t>PA SASSE</t>
  </si>
  <si>
    <t>53725-9930</t>
  </si>
  <si>
    <t>54923</t>
  </si>
  <si>
    <t>PARAGON EARTHWORKS CORP</t>
  </si>
  <si>
    <t>W 2664 CTK AZ</t>
  </si>
  <si>
    <t>PARAGON RESTORATION II LLC</t>
  </si>
  <si>
    <t>18636 HOBBY HILLS TRAIL</t>
  </si>
  <si>
    <t>PRIOR LAKE</t>
  </si>
  <si>
    <t>55372</t>
  </si>
  <si>
    <t>PARISI CONSTRUCTION CO INC</t>
  </si>
  <si>
    <t>508 S NINE MOUND RD</t>
  </si>
  <si>
    <t>NY</t>
  </si>
  <si>
    <t>14433</t>
  </si>
  <si>
    <t>PATCH CONSTRUCTION INC</t>
  </si>
  <si>
    <t>53532-0395</t>
  </si>
  <si>
    <t>PAULSON TRUCKING</t>
  </si>
  <si>
    <t>PAVEMENT MAINTENANCE INC</t>
  </si>
  <si>
    <t>N57W 13394 RIECHERT AVE</t>
  </si>
  <si>
    <t>MENOMINEE FALLS</t>
  </si>
  <si>
    <t>PAYNE &amp; DOLAN INC</t>
  </si>
  <si>
    <t>6295 LACY RD</t>
  </si>
  <si>
    <t>PBBS EQUIPMENT CORP</t>
  </si>
  <si>
    <t>N59 W16500 GREENWAY CR</t>
  </si>
  <si>
    <t>PECKHAM LANDSCAPING &amp; EXCAVATING LLC</t>
  </si>
  <si>
    <t>6551 LAKE RD</t>
  </si>
  <si>
    <t>PEDERSON ENTERPRISES INC</t>
  </si>
  <si>
    <t>PENEBAKER ENTERPRISES LLC, THE</t>
  </si>
  <si>
    <t>2233 N 30TH ST</t>
  </si>
  <si>
    <t>53208</t>
  </si>
  <si>
    <t>54494</t>
  </si>
  <si>
    <t>PETRO-CHEMICAL SYSTEMS INC</t>
  </si>
  <si>
    <t>101 CHRISTOPHER CT</t>
  </si>
  <si>
    <t>EDEN</t>
  </si>
  <si>
    <t>PHENCO INC</t>
  </si>
  <si>
    <t>133 S FIELDCREST DR</t>
  </si>
  <si>
    <t>PIEPER ELECTRIC INC</t>
  </si>
  <si>
    <t>5070 N 35TH ST</t>
  </si>
  <si>
    <t>53038</t>
  </si>
  <si>
    <t>PIPEVISION PRODUCTS INC</t>
  </si>
  <si>
    <t>137 HENNEPIN ST</t>
  </si>
  <si>
    <t>LA SALLE</t>
  </si>
  <si>
    <t>61301</t>
  </si>
  <si>
    <t>PIPING &amp; DEWATERING SERVICES INC</t>
  </si>
  <si>
    <t>35908 CTY RD 12</t>
  </si>
  <si>
    <t>HOUSTON</t>
  </si>
  <si>
    <t>55943</t>
  </si>
  <si>
    <t>53132-6021</t>
  </si>
  <si>
    <t>PLUMBING &amp; GLASS SERVICE INC</t>
  </si>
  <si>
    <t>POBLOCKI PAVING CORP</t>
  </si>
  <si>
    <t>525 S 116TH ST</t>
  </si>
  <si>
    <t>WEST ALLIS</t>
  </si>
  <si>
    <t>PRAIRIE FIRE SYSTEMS INC</t>
  </si>
  <si>
    <t>804 RED PINE CT</t>
  </si>
  <si>
    <t>PRAIRIE PLUMBING &amp; HEATING INC</t>
  </si>
  <si>
    <t>SAUK CITY</t>
  </si>
  <si>
    <t>53186-2921</t>
  </si>
  <si>
    <t>PRECISION CONCRETE INC</t>
  </si>
  <si>
    <t>54968</t>
  </si>
  <si>
    <t>PRELOAD INC</t>
  </si>
  <si>
    <t>11788-3929</t>
  </si>
  <si>
    <t>AL</t>
  </si>
  <si>
    <t>35630</t>
  </si>
  <si>
    <t>53216-2618</t>
  </si>
  <si>
    <t>PRO FINISH CONCRETE LLC</t>
  </si>
  <si>
    <t>N1418 STEINER RD</t>
  </si>
  <si>
    <t>BROWNTOWN</t>
  </si>
  <si>
    <t>53522</t>
  </si>
  <si>
    <t>62222</t>
  </si>
  <si>
    <t>PROTECTIVE COATING SPECIALISTS INC</t>
  </si>
  <si>
    <t>826 S WESTLAND DR</t>
  </si>
  <si>
    <t>PUTTERS GREEN LLC</t>
  </si>
  <si>
    <t>6525 GRAND TETON PLAZA</t>
  </si>
  <si>
    <t>QUAL LINE FENCE CORP</t>
  </si>
  <si>
    <t>801 S DIVISION ST</t>
  </si>
  <si>
    <t>53597-1499</t>
  </si>
  <si>
    <t>44065</t>
  </si>
  <si>
    <t>PO BOX 137</t>
  </si>
  <si>
    <t>53558-0137</t>
  </si>
  <si>
    <t>3066 SPRUCE ST</t>
  </si>
  <si>
    <t>LITTLE CANADA</t>
  </si>
  <si>
    <t>QUALITY ROOFING INC</t>
  </si>
  <si>
    <t>1507 LAEMILE</t>
  </si>
  <si>
    <t>MARSHFIELD</t>
  </si>
  <si>
    <t>54449</t>
  </si>
  <si>
    <t>R &amp; K CONSTRUCTION LLC</t>
  </si>
  <si>
    <t>915 CRESCENT CR</t>
  </si>
  <si>
    <t>53590-3414</t>
  </si>
  <si>
    <t>R &amp; K TRUCKING</t>
  </si>
  <si>
    <t>R &amp; S TRUCKING</t>
  </si>
  <si>
    <t>53705</t>
  </si>
  <si>
    <t>53594-0000</t>
  </si>
  <si>
    <t>53705-2650</t>
  </si>
  <si>
    <t>RAM CONSTRUCTION SERVICES OF MICHIGAN INC</t>
  </si>
  <si>
    <t>13800 ECKLES RD</t>
  </si>
  <si>
    <t>LIVONIA</t>
  </si>
  <si>
    <t>48150</t>
  </si>
  <si>
    <t>RAM CONSTRUCTION SERVICES OF MINNESOTA LLC</t>
  </si>
  <si>
    <t>3065 SPRUCE ST STE 104</t>
  </si>
  <si>
    <t>RAPID ROOTER LLC</t>
  </si>
  <si>
    <t>345 PRAIRIE GRASS RD</t>
  </si>
  <si>
    <t>RAWSON CONTRACTORS INC</t>
  </si>
  <si>
    <t>PO BOX 259539</t>
  </si>
  <si>
    <t>RAYMOND P CATTELL INC</t>
  </si>
  <si>
    <t>2401 VONDRON RD</t>
  </si>
  <si>
    <t>RDLW LLC</t>
  </si>
  <si>
    <t>3190 CTY RD N</t>
  </si>
  <si>
    <t>RELIABLE DOOR SYSTEMS INC</t>
  </si>
  <si>
    <t>PO BOX 278</t>
  </si>
  <si>
    <t>JACKSON</t>
  </si>
  <si>
    <t>REMINGTON ELECTRIC INC</t>
  </si>
  <si>
    <t>3452 ROTHHAMER RD</t>
  </si>
  <si>
    <t>53527-9561</t>
  </si>
  <si>
    <t>RENNHACK CONSTRUCTION CO INC</t>
  </si>
  <si>
    <t>53579</t>
  </si>
  <si>
    <t>1605 OLD AUDUBON RD</t>
  </si>
  <si>
    <t>REUTER ELECTRIC LLC</t>
  </si>
  <si>
    <t>510 W MAIN ST</t>
  </si>
  <si>
    <t>RG ENTERPRISES INC</t>
  </si>
  <si>
    <t>2005 CTY  T</t>
  </si>
  <si>
    <t>2561 COFFEYTOWN RD</t>
  </si>
  <si>
    <t>RHD PLUMBING INC</t>
  </si>
  <si>
    <t>RIDGE TOP ROOFING &amp; SIDING INC</t>
  </si>
  <si>
    <t>4620 DOVE TAIL DR</t>
  </si>
  <si>
    <t>53714-2018</t>
  </si>
  <si>
    <t>330</t>
  </si>
  <si>
    <t>53178</t>
  </si>
  <si>
    <t>ROBERT J NICKLES INC</t>
  </si>
  <si>
    <t>4269 ARGOSY CT</t>
  </si>
  <si>
    <t>ROBERTS CONSTRUCTION ASSOC INC</t>
  </si>
  <si>
    <t>701 E WASHINGTON AV STE 103</t>
  </si>
  <si>
    <t>407 CKYMAN ST</t>
  </si>
  <si>
    <t>ROBINSON BROTHERS ENVIRONMENTAL INC</t>
  </si>
  <si>
    <t>220 RAEMISCH RD</t>
  </si>
  <si>
    <t>53597-9663</t>
  </si>
  <si>
    <t>ROCKCRETE INC</t>
  </si>
  <si>
    <t>220 GROVE ST</t>
  </si>
  <si>
    <t>RIDGEWAY</t>
  </si>
  <si>
    <t>ROCKRIVER CONCRETE</t>
  </si>
  <si>
    <t>ROCKWELL PAINTING INC</t>
  </si>
  <si>
    <t>1766 DROTNING RD</t>
  </si>
  <si>
    <t>RON OLSON CONCRETE INC</t>
  </si>
  <si>
    <t>PO BOX 55</t>
  </si>
  <si>
    <t>RUTLAND CONCRETE CONSTRUCTION, LLC</t>
  </si>
  <si>
    <t>3930 CTY HWY A</t>
  </si>
  <si>
    <t>S &amp; E ENTERPRISES OF VERONA INC</t>
  </si>
  <si>
    <t>PO BOX 930249</t>
  </si>
  <si>
    <t>53593-0249</t>
  </si>
  <si>
    <t>S &amp; K TRUCKING</t>
  </si>
  <si>
    <t>53920</t>
  </si>
  <si>
    <t>SAFE STEP LLC</t>
  </si>
  <si>
    <t>RANDOLPH</t>
  </si>
  <si>
    <t>53956</t>
  </si>
  <si>
    <t>SCHLOBOHM EXCAVATING INC</t>
  </si>
  <si>
    <t>6054 HAGEN HILL CR</t>
  </si>
  <si>
    <t>VA</t>
  </si>
  <si>
    <t>20166</t>
  </si>
  <si>
    <t>SCHROCK TRUCKING LLC</t>
  </si>
  <si>
    <t>PO BOX 83</t>
  </si>
  <si>
    <t>SCHUETTE INC MOVERS DIVISION</t>
  </si>
  <si>
    <t>PO BOX 1305</t>
  </si>
  <si>
    <t>WAUSAU</t>
  </si>
  <si>
    <t>54402-1305</t>
  </si>
  <si>
    <t>SCHULTZ ELECTRIC INC</t>
  </si>
  <si>
    <t>8491 MURPHY DR</t>
  </si>
  <si>
    <t>SCIACHITANO CAULKING INC</t>
  </si>
  <si>
    <t>SCOTT CONSTRUCTION INC</t>
  </si>
  <si>
    <t>PO BOX 340</t>
  </si>
  <si>
    <t>SELMER CO, THE</t>
  </si>
  <si>
    <t>2200 WOODALE AV</t>
  </si>
  <si>
    <t>SEREMET CONSTRUCTION LLC</t>
  </si>
  <si>
    <t>206 MEADOW PARK DR</t>
  </si>
  <si>
    <t>HORICON</t>
  </si>
  <si>
    <t>53032</t>
  </si>
  <si>
    <t>2001 FISH HATCHERY RD</t>
  </si>
  <si>
    <t>53713-1268</t>
  </si>
  <si>
    <t>SGC CONSTRUCTION</t>
  </si>
  <si>
    <t>3317 FUREY AV</t>
  </si>
  <si>
    <t>SGS ENVIRONMENTAL CONTRACTING LLC</t>
  </si>
  <si>
    <t>N2570 DAYTONA DR</t>
  </si>
  <si>
    <t>MERRILL</t>
  </si>
  <si>
    <t>54452</t>
  </si>
  <si>
    <t>SHOWERS BLDG RESTORATION</t>
  </si>
  <si>
    <t>5447</t>
  </si>
  <si>
    <t>SIGN ART STUDIO LLC</t>
  </si>
  <si>
    <t>126 S FIRS ST</t>
  </si>
  <si>
    <t>112 LEGION ST</t>
  </si>
  <si>
    <t>SKYLINE CONSTRUCTION</t>
  </si>
  <si>
    <t>2019 SKYLINE DR</t>
  </si>
  <si>
    <t>SMITHBACK EXCAVATING INC</t>
  </si>
  <si>
    <t>PO BOX 456</t>
  </si>
  <si>
    <t>SMR ENGINEERING VENTURES LLC</t>
  </si>
  <si>
    <t>2922 BRANDON RD</t>
  </si>
  <si>
    <t>60631</t>
  </si>
  <si>
    <t>SOIL ESSENTIALS LTD</t>
  </si>
  <si>
    <t>W6306 HWY 39</t>
  </si>
  <si>
    <t>NEW GLARUS</t>
  </si>
  <si>
    <t>53574</t>
  </si>
  <si>
    <t>SOILS &amp; ENGINEERING SERVICES INC</t>
  </si>
  <si>
    <t>1102 STEWART ST</t>
  </si>
  <si>
    <t>53713-4648</t>
  </si>
  <si>
    <t>SOLID STATE CONSTRUCTION INC</t>
  </si>
  <si>
    <t>1802 WINCHESTER ST</t>
  </si>
  <si>
    <t>SOUTH CENTRAL CONSTRUCTION INC</t>
  </si>
  <si>
    <t>2622 BLANEY RD</t>
  </si>
  <si>
    <t>TX</t>
  </si>
  <si>
    <t>76450</t>
  </si>
  <si>
    <t>53936</t>
  </si>
  <si>
    <t>SPANCRETE INDUSTRIES INC</t>
  </si>
  <si>
    <t>BOX 828</t>
  </si>
  <si>
    <t>53187</t>
  </si>
  <si>
    <t>SPECTRUM CONTRACTING CORP</t>
  </si>
  <si>
    <t>815 BEECH ST</t>
  </si>
  <si>
    <t>GRAFTON</t>
  </si>
  <si>
    <t>53024-1853</t>
  </si>
  <si>
    <t>SPEEDWAY SAND &amp; GRAVEL INC</t>
  </si>
  <si>
    <t>8500 GREENWAY BLVD #202</t>
  </si>
  <si>
    <t>SPS INFRASTRUCTURE INC</t>
  </si>
  <si>
    <t>53235</t>
  </si>
  <si>
    <t>STAAB CONSTRUCTION CORP</t>
  </si>
  <si>
    <t>PO BOX 900</t>
  </si>
  <si>
    <t>54449-0900</t>
  </si>
  <si>
    <t>STAFF ELECTRIC CO INC</t>
  </si>
  <si>
    <t>PO BOX 917</t>
  </si>
  <si>
    <t>BUTLER</t>
  </si>
  <si>
    <t>53007</t>
  </si>
  <si>
    <t>STALEY PLUMBING &amp; HEATING CO INC</t>
  </si>
  <si>
    <t>PO BOX 21</t>
  </si>
  <si>
    <t>STANDARD SIDEWALK INC</t>
  </si>
  <si>
    <t>PO BOX 490504</t>
  </si>
  <si>
    <t>BLAINE</t>
  </si>
  <si>
    <t>55449</t>
  </si>
  <si>
    <t>STAR CONCRETE</t>
  </si>
  <si>
    <t>3436 HALVORSON RD</t>
  </si>
  <si>
    <t>54126</t>
  </si>
  <si>
    <t>STATZ &amp; HARROP INC</t>
  </si>
  <si>
    <t>2230B PINEHURST DR</t>
  </si>
  <si>
    <t>STATZ PAINTING &amp; DECORATING INC</t>
  </si>
  <si>
    <t>7352 DARLIN CT # 4</t>
  </si>
  <si>
    <t>53529</t>
  </si>
  <si>
    <t>STEEL FORMS CONSTRUCTION INC</t>
  </si>
  <si>
    <t>910 WATSON AV</t>
  </si>
  <si>
    <t>STEELE CONSTRUCTION CORP</t>
  </si>
  <si>
    <t>7009 RAYWOOD RD</t>
  </si>
  <si>
    <t>54601-7683</t>
  </si>
  <si>
    <t>STENSTROM GENERAL CONTRACTOR-DESIGN/BUILD GROUP</t>
  </si>
  <si>
    <t>STEVEN S BRUMM TRUCKING</t>
  </si>
  <si>
    <t>STEVENS CONSTRUCTION CORP</t>
  </si>
  <si>
    <t>PO BOX 7726</t>
  </si>
  <si>
    <t>53707-7726</t>
  </si>
  <si>
    <t>STONE CREEK CONTRACTORS LLC</t>
  </si>
  <si>
    <t>E1664 CANYON CREEK LN</t>
  </si>
  <si>
    <t>LUXEMBORG</t>
  </si>
  <si>
    <t>54217</t>
  </si>
  <si>
    <t>53562-4313</t>
  </si>
  <si>
    <t>STRATTON TRUCKING</t>
  </si>
  <si>
    <t>STRUCK &amp; IRWIN FENCE INC</t>
  </si>
  <si>
    <t>826 WILLIAMSON ST</t>
  </si>
  <si>
    <t>53703-3548</t>
  </si>
  <si>
    <t>STYROGLASS INSULATION</t>
  </si>
  <si>
    <t>SULLIVAN BROTHERS INC</t>
  </si>
  <si>
    <t>PO BOX 7578</t>
  </si>
  <si>
    <t>53707-7578</t>
  </si>
  <si>
    <t>SUN PRAIRIE SAND &amp; GRAVEL LLC</t>
  </si>
  <si>
    <t>PO BOX 837</t>
  </si>
  <si>
    <t>SUPER EXCAVATORS INC</t>
  </si>
  <si>
    <t>N59 W14601 BOBOLINK AV</t>
  </si>
  <si>
    <t>SUPERIOR CONSTRUCTION SERVICES</t>
  </si>
  <si>
    <t>9702 85TH AVE N</t>
  </si>
  <si>
    <t>MAPLE GROVE</t>
  </si>
  <si>
    <t>SURF PREP</t>
  </si>
  <si>
    <t>55426-0070</t>
  </si>
  <si>
    <t>TALLGRASS RESTORATION LLC</t>
  </si>
  <si>
    <t>53575-2116</t>
  </si>
  <si>
    <t>TAZ SEALCOATING LLC</t>
  </si>
  <si>
    <t>336 N WEBB AV</t>
  </si>
  <si>
    <t>700 E COOPER CT  STE D</t>
  </si>
  <si>
    <t>SCHAUMBURG</t>
  </si>
  <si>
    <t>60173</t>
  </si>
  <si>
    <t>1378 QUINLAN AV S</t>
  </si>
  <si>
    <t>LAKELAND</t>
  </si>
  <si>
    <t>55043</t>
  </si>
  <si>
    <t>TELCOM CONSTRUCTION INC</t>
  </si>
  <si>
    <t>PO BOX 189</t>
  </si>
  <si>
    <t>CLEARWATER</t>
  </si>
  <si>
    <t>55320-0189</t>
  </si>
  <si>
    <t>TELECOM GENERAL CONTRACTORS INC</t>
  </si>
  <si>
    <t>300 W ADAMS ST STE 905</t>
  </si>
  <si>
    <t>CHICAGO</t>
  </si>
  <si>
    <t>60606</t>
  </si>
  <si>
    <t>TELOPTIC CABLE CONTRACTING SERVICES INC</t>
  </si>
  <si>
    <t>755 RIDGEVIEW RD</t>
  </si>
  <si>
    <t>MCHENRY</t>
  </si>
  <si>
    <t>60050</t>
  </si>
  <si>
    <t>56714-0039</t>
  </si>
  <si>
    <t>TERRA ENGINEERING &amp; CONSTRUCTION CORP</t>
  </si>
  <si>
    <t>2201 VONDRON RD</t>
  </si>
  <si>
    <t>53718-6795</t>
  </si>
  <si>
    <t>TERRY KAHL PLUMBING</t>
  </si>
  <si>
    <t>78611</t>
  </si>
  <si>
    <t>61442</t>
  </si>
  <si>
    <t>THD DESIGN</t>
  </si>
  <si>
    <t>THERING CONSTRUCTION</t>
  </si>
  <si>
    <t>E11121 BREEZY KNOLL LN</t>
  </si>
  <si>
    <t>112 N LEXINGTON</t>
  </si>
  <si>
    <t>SPRING GREEN</t>
  </si>
  <si>
    <t>THOMAS A MASON CO INC</t>
  </si>
  <si>
    <t>63070</t>
  </si>
  <si>
    <t>54311-5853</t>
  </si>
  <si>
    <t>53930-0200</t>
  </si>
  <si>
    <t>TI-ZACK CONCRETE INC</t>
  </si>
  <si>
    <t>39352 221ST AV</t>
  </si>
  <si>
    <t>LE CENTER</t>
  </si>
  <si>
    <t>56057</t>
  </si>
  <si>
    <t>TJ FISHER INC</t>
  </si>
  <si>
    <t>PO BOX 930006</t>
  </si>
  <si>
    <t>TMI COATINGS INC</t>
  </si>
  <si>
    <t>3291 TERMINAL DR</t>
  </si>
  <si>
    <t>55121</t>
  </si>
  <si>
    <t>PO BOX 605</t>
  </si>
  <si>
    <t>TOMAH</t>
  </si>
  <si>
    <t>54660</t>
  </si>
  <si>
    <t>5361 ROCKY HILL RD</t>
  </si>
  <si>
    <t>TORGESON CONCRETE LLC</t>
  </si>
  <si>
    <t>2307 HWY AB</t>
  </si>
  <si>
    <t>TOTAL ELECTRIC INC</t>
  </si>
  <si>
    <t>56302-5066</t>
  </si>
  <si>
    <t>INSTRUCTION FOR CITY APPROVAL OF CHANGE ORDERS</t>
  </si>
  <si>
    <t xml:space="preserve">1)          </t>
  </si>
  <si>
    <t xml:space="preserve">The Construction Inspector shall designate his/her approval on change orders which are initiated in the field. </t>
  </si>
  <si>
    <t xml:space="preserve">2)          </t>
  </si>
  <si>
    <t xml:space="preserve">3)          </t>
  </si>
  <si>
    <t xml:space="preserve">4)          </t>
  </si>
  <si>
    <t xml:space="preserve">5)          </t>
  </si>
  <si>
    <t xml:space="preserve">6)          </t>
  </si>
  <si>
    <t xml:space="preserve">Change orders which materially influence the scope of the project as well as change orders which are used to acquire additional construction, fixtures, etc., not intended in the original contract must be approved by the Board of Public Works, prior to issuance. </t>
  </si>
  <si>
    <t>7)</t>
  </si>
  <si>
    <t>A change order may be challenged if not processed properly.  It is recommended that those persons approving change orders be certain of:</t>
  </si>
  <si>
    <t>Date</t>
  </si>
  <si>
    <t>Change Order No.</t>
  </si>
  <si>
    <t>Contract No.</t>
  </si>
  <si>
    <t>Change Order Project No.</t>
  </si>
  <si>
    <t>Account Numbers for this Change Order:</t>
  </si>
  <si>
    <t xml:space="preserve"> </t>
  </si>
  <si>
    <t>Contractor:</t>
  </si>
  <si>
    <t>You are authorized and directed to make the following changes in this contract:</t>
  </si>
  <si>
    <t>Item No.</t>
  </si>
  <si>
    <t>Description</t>
  </si>
  <si>
    <t>Est. Qty</t>
  </si>
  <si>
    <t>Unit</t>
  </si>
  <si>
    <t>Unit Price</t>
  </si>
  <si>
    <t>Total</t>
  </si>
  <si>
    <t>Net Change Order</t>
  </si>
  <si>
    <t>The Original Contract Total</t>
  </si>
  <si>
    <t>Sum of previous Change Orders</t>
  </si>
  <si>
    <t>This Contract is a:</t>
  </si>
  <si>
    <t>Original Contract Time/Completion Date</t>
  </si>
  <si>
    <t>Contract time/completion date as a result of this change order</t>
  </si>
  <si>
    <t>Contractor's Acceptance</t>
  </si>
  <si>
    <t>By</t>
  </si>
  <si>
    <t>Title</t>
  </si>
  <si>
    <t>City's Approval (see reverse side for instructions)</t>
  </si>
  <si>
    <t>Construction Inspector</t>
  </si>
  <si>
    <t>Construction Supervisor</t>
  </si>
  <si>
    <t>Engineer</t>
  </si>
  <si>
    <t>Board of Public Works</t>
  </si>
  <si>
    <t>CO 2</t>
  </si>
  <si>
    <t xml:space="preserve">City of Madison </t>
  </si>
  <si>
    <t>Department of Public Works</t>
  </si>
  <si>
    <t>Change Order to Public Works Contract Justification and Assessment</t>
  </si>
  <si>
    <t>Change Order No.  1</t>
  </si>
  <si>
    <t>CO 3</t>
  </si>
  <si>
    <t>Change Order No.  3</t>
  </si>
  <si>
    <t>CO 4</t>
  </si>
  <si>
    <t>Change Order No.  4</t>
  </si>
  <si>
    <t>CO 5</t>
  </si>
  <si>
    <t>CO 6</t>
  </si>
  <si>
    <t>CO 7</t>
  </si>
  <si>
    <t>Change Order No.  7</t>
  </si>
  <si>
    <t>CO 8</t>
  </si>
  <si>
    <t>Change Order No.  8</t>
  </si>
  <si>
    <t>CO 9</t>
  </si>
  <si>
    <t>CO 10</t>
  </si>
  <si>
    <t>Firm Name</t>
  </si>
  <si>
    <t>Street Address</t>
  </si>
  <si>
    <t>City</t>
  </si>
  <si>
    <t>State</t>
  </si>
  <si>
    <t>Zip</t>
  </si>
  <si>
    <t>20/20 ELECTRIC</t>
  </si>
  <si>
    <t>3700 COMMERCE DR STE 115</t>
  </si>
  <si>
    <t>MADISON</t>
  </si>
  <si>
    <t>WI</t>
  </si>
  <si>
    <t>53925</t>
  </si>
  <si>
    <t>4 LAKES PLUMBING</t>
  </si>
  <si>
    <t>A &amp; E CONCRETE CONSTRUCTION INC</t>
  </si>
  <si>
    <t>3460 MEIER RD</t>
  </si>
  <si>
    <t>53718</t>
  </si>
  <si>
    <t>53590</t>
  </si>
  <si>
    <t>A GLEWEN &amp; SONS EXCAVATING INC</t>
  </si>
  <si>
    <t>N3228 MARSHVIEW RD</t>
  </si>
  <si>
    <t>WAUPUN</t>
  </si>
  <si>
    <t>53963</t>
  </si>
  <si>
    <t>53719</t>
  </si>
  <si>
    <t>A PLUS PERFORMANCE CONCRETE</t>
  </si>
  <si>
    <t>3011 PURDY STATION RD #7</t>
  </si>
  <si>
    <t>FITCHBURG</t>
  </si>
  <si>
    <t>53711</t>
  </si>
  <si>
    <t>A.S.T.I. SAWING</t>
  </si>
  <si>
    <t>7454 HWY 18-151</t>
  </si>
  <si>
    <t>BARNEVELD</t>
  </si>
  <si>
    <t>53507</t>
  </si>
  <si>
    <t>A-1 CONCRETE &amp; MASONRY INC</t>
  </si>
  <si>
    <t>PO BOX 8313</t>
  </si>
  <si>
    <t>53708</t>
  </si>
  <si>
    <t>AB ELECTRIC</t>
  </si>
  <si>
    <t>ACADEMY ELECTRIC INC</t>
  </si>
  <si>
    <t>4810 ELLESTAD DR</t>
  </si>
  <si>
    <t>53716</t>
  </si>
  <si>
    <t>ACCENT LAWN CARE LLC</t>
  </si>
  <si>
    <t>7218 N WASHBURN WAY</t>
  </si>
  <si>
    <t>53719-3008</t>
  </si>
  <si>
    <t>ACKERLAND LLC</t>
  </si>
  <si>
    <t>3786 HALVORSON RD</t>
  </si>
  <si>
    <t>STOUGHTON</t>
  </si>
  <si>
    <t>53589</t>
  </si>
  <si>
    <t>ACTION FENCE INC</t>
  </si>
  <si>
    <t>2861 DELLVUE DR</t>
  </si>
  <si>
    <t>ACTION PLUMBING AND AIR INC</t>
  </si>
  <si>
    <t>899 S BIRD ST</t>
  </si>
  <si>
    <t>SUN PRAIRIE</t>
  </si>
  <si>
    <t>ACTIVE FOAM</t>
  </si>
  <si>
    <t>ADAIR SEWER &amp; WATER INC</t>
  </si>
  <si>
    <t>9530 N 107TH ST</t>
  </si>
  <si>
    <t>MILWAUKEE</t>
  </si>
  <si>
    <t>53224</t>
  </si>
  <si>
    <t>ADAM CHERN SNOW REMOVAL</t>
  </si>
  <si>
    <t>4217 SCHOOL RD</t>
  </si>
  <si>
    <t>53704-1610</t>
  </si>
  <si>
    <t>ADKINS CONSTRUCITON</t>
  </si>
  <si>
    <t>667 PERKINS DR</t>
  </si>
  <si>
    <t>MUKWONAGO</t>
  </si>
  <si>
    <t>53149</t>
  </si>
  <si>
    <t>ADUDDELL INDUSTRIES INC</t>
  </si>
  <si>
    <t>7610 ST HWY 65NE</t>
  </si>
  <si>
    <t>FRIDLEY</t>
  </si>
  <si>
    <t>MN</t>
  </si>
  <si>
    <t>55432</t>
  </si>
  <si>
    <t>53406</t>
  </si>
  <si>
    <t>ADVANCED BUILDING CORP</t>
  </si>
  <si>
    <t>3624 PIONEER RD</t>
  </si>
  <si>
    <t>VERONA</t>
  </si>
  <si>
    <t>53593</t>
  </si>
  <si>
    <t>ADVANCED CONCRETE &amp; EXCAVATING INC</t>
  </si>
  <si>
    <t>S3276 EAGLE RD</t>
  </si>
  <si>
    <t>SPENCER</t>
  </si>
  <si>
    <t>54479</t>
  </si>
  <si>
    <t>ADVANCED SEWER &amp; WATER INC</t>
  </si>
  <si>
    <t>1100 W BRUCE ST</t>
  </si>
  <si>
    <t>53204</t>
  </si>
  <si>
    <t>ADVANTAGE COATING INC</t>
  </si>
  <si>
    <t>884 ARBOR DR</t>
  </si>
  <si>
    <t>CHASKA</t>
  </si>
  <si>
    <t>55318</t>
  </si>
  <si>
    <t>AERO PAINTING INC</t>
  </si>
  <si>
    <t>610 AERO DR</t>
  </si>
  <si>
    <t>ELKHART LAKE</t>
  </si>
  <si>
    <t>53020</t>
  </si>
  <si>
    <t>AFFORDABLE CONCRETE CONSTRUCTION</t>
  </si>
  <si>
    <t>164 JONES ST</t>
  </si>
  <si>
    <t>AGELESS CONCRETE LLC</t>
  </si>
  <si>
    <t>53704</t>
  </si>
  <si>
    <t>AGRECOL CORP</t>
  </si>
  <si>
    <t>2918 AGRICULTURE DR</t>
  </si>
  <si>
    <t>AKP CCONCRETE  LLC</t>
  </si>
  <si>
    <t>W5493 CENTER RD</t>
  </si>
  <si>
    <t>MONROE</t>
  </si>
  <si>
    <t>53566</t>
  </si>
  <si>
    <t>ALLEN CUSTOM FLATWORK INC</t>
  </si>
  <si>
    <t>PO BOX 153</t>
  </si>
  <si>
    <t>EVANSVILLE</t>
  </si>
  <si>
    <t>53536</t>
  </si>
  <si>
    <t>ALLEN HOWE &amp; SONS INC</t>
  </si>
  <si>
    <t>W9493 E KROGHVILLE RD</t>
  </si>
  <si>
    <t>WATERLOO</t>
  </si>
  <si>
    <t>53594</t>
  </si>
  <si>
    <t>ALLEN STEELE CO INC</t>
  </si>
  <si>
    <t>PO BOX 430</t>
  </si>
  <si>
    <t>LAKE DELTON</t>
  </si>
  <si>
    <t>53940</t>
  </si>
  <si>
    <t>ALLIED WATERPROOFING INC</t>
  </si>
  <si>
    <t>4205 LAWNDALE AV</t>
  </si>
  <si>
    <t>LYONS</t>
  </si>
  <si>
    <t>IL</t>
  </si>
  <si>
    <t>60534</t>
  </si>
  <si>
    <t>ALPINE INSULTATION CO INC D/B/A A &amp; B DRYWALL</t>
  </si>
  <si>
    <t>1941 ASHLAND AV</t>
  </si>
  <si>
    <t>SHEBOYGAN</t>
  </si>
  <si>
    <t>53081</t>
  </si>
  <si>
    <t>ALPINE PLUMBING</t>
  </si>
  <si>
    <t>ALTA CONSTRUCTION INC</t>
  </si>
  <si>
    <t>AMACHER CONCRETE LLC</t>
  </si>
  <si>
    <t>53955</t>
  </si>
  <si>
    <t>53532</t>
  </si>
  <si>
    <t>AMERICAN HYDRO</t>
  </si>
  <si>
    <t>AMERICAN PAVEMENT SOLUTIONS INC</t>
  </si>
  <si>
    <t>PO BOX 13007</t>
  </si>
  <si>
    <t>GREEN BAY</t>
  </si>
  <si>
    <t>54307-3007</t>
  </si>
  <si>
    <t>AMERICAN SEATING CO</t>
  </si>
  <si>
    <t>401 AMERICAN SEATING CENTER</t>
  </si>
  <si>
    <t>GRAND RAPIDS</t>
  </si>
  <si>
    <t>MI</t>
  </si>
  <si>
    <t>49504</t>
  </si>
  <si>
    <t>53703</t>
  </si>
  <si>
    <t>APPLIED ECOLOGICAL SERVICES</t>
  </si>
  <si>
    <t>BRODHEAD</t>
  </si>
  <si>
    <t>53520</t>
  </si>
  <si>
    <t>53066-1718</t>
  </si>
  <si>
    <t>60645-3147</t>
  </si>
  <si>
    <t>53901</t>
  </si>
  <si>
    <t>ARBOR SCAPES</t>
  </si>
  <si>
    <t>4301 W BELTLINE HWY</t>
  </si>
  <si>
    <t>53146-1799</t>
  </si>
  <si>
    <t>ARCH ELECTRIC LLC</t>
  </si>
  <si>
    <t>W4499 SUMAC RD</t>
  </si>
  <si>
    <t>PLYMOUTH</t>
  </si>
  <si>
    <t>53073</t>
  </si>
  <si>
    <t>ARCHITECTURAL METALS</t>
  </si>
  <si>
    <t>ARCHITECTURAL PANEL SYSTEMS INC</t>
  </si>
  <si>
    <t>1665 QUINCY AVE #115</t>
  </si>
  <si>
    <t>NAPERVILLE</t>
  </si>
  <si>
    <t>60540</t>
  </si>
  <si>
    <t>53717</t>
  </si>
  <si>
    <t>49855</t>
  </si>
  <si>
    <t>ARROW ELECTRIC INC</t>
  </si>
  <si>
    <t>6717 SEYBOLD RD</t>
  </si>
  <si>
    <t>60195</t>
  </si>
  <si>
    <t>53562</t>
  </si>
  <si>
    <t>ASSOCIATED AMERICAN LANDSCAPE SERVICES INC</t>
  </si>
  <si>
    <t>N60 W16073 KOHLER LN</t>
  </si>
  <si>
    <t>MENOMONEE FALLS</t>
  </si>
  <si>
    <t>53051</t>
  </si>
  <si>
    <t>ASTLE TRUCKING INC</t>
  </si>
  <si>
    <t>REEDSBURG</t>
  </si>
  <si>
    <t>53959</t>
  </si>
  <si>
    <t>ATC ASSOCIATES INC</t>
  </si>
  <si>
    <t>53590-9385</t>
  </si>
  <si>
    <t>A-TEAM CONSTRUCTION UNLIMITED INC</t>
  </si>
  <si>
    <t>5555 ODANA RD STE 212</t>
  </si>
  <si>
    <t>53704-0301</t>
  </si>
  <si>
    <t>AUBREY ELECTRIC INC</t>
  </si>
  <si>
    <t>405 S MILWAUKEE ST</t>
  </si>
  <si>
    <t>THERESA</t>
  </si>
  <si>
    <t>53091</t>
  </si>
  <si>
    <t>AUGELLI CONCRETE &amp; EXCAVATING LLC</t>
  </si>
  <si>
    <t>RICHLAND CENTER</t>
  </si>
  <si>
    <t>53581</t>
  </si>
  <si>
    <t>53105</t>
  </si>
  <si>
    <t>AUSTAD &amp; SON</t>
  </si>
  <si>
    <t>AUTOMATIC ENTRANCES OF WI</t>
  </si>
  <si>
    <t>AUTOMATIC FIRE PROTECTION INC</t>
  </si>
  <si>
    <t>53005</t>
  </si>
  <si>
    <t>AVANT GARDENING &amp; LANDSCAPING INC</t>
  </si>
  <si>
    <t>3095 SIGGELKOW RD</t>
  </si>
  <si>
    <t>MCFARLAND</t>
  </si>
  <si>
    <t>53558</t>
  </si>
  <si>
    <t>726 WATER ST</t>
  </si>
  <si>
    <t>RACINE</t>
  </si>
  <si>
    <t>53403</t>
  </si>
  <si>
    <t>B &amp; A PAINTING</t>
  </si>
  <si>
    <t>B &amp; B PLUMBING OF MADISON LLC</t>
  </si>
  <si>
    <t>W 3123 DAYTONWOOD RD</t>
  </si>
  <si>
    <t>BELLEVILLE</t>
  </si>
  <si>
    <t>53508</t>
  </si>
  <si>
    <t>B &amp; K ENTERPRISE</t>
  </si>
  <si>
    <t>53531</t>
  </si>
  <si>
    <t>53941</t>
  </si>
  <si>
    <t>53713-3276</t>
  </si>
  <si>
    <t>BACHMANN CONSTRUCTION CO INC</t>
  </si>
  <si>
    <t>1201 S STOUGHTON RD</t>
  </si>
  <si>
    <t>53086</t>
  </si>
  <si>
    <t>BADGER ELECTRIC</t>
  </si>
  <si>
    <t>BADGER STATE DRILLING CO INC</t>
  </si>
  <si>
    <t>360 BUSINESS PARK CR</t>
  </si>
  <si>
    <t>53589-3395</t>
  </si>
  <si>
    <t>BADGER STATE SITE PREPARATIONS LLC</t>
  </si>
  <si>
    <t>WATERTOWN</t>
  </si>
  <si>
    <t>53094</t>
  </si>
  <si>
    <t>53578</t>
  </si>
  <si>
    <t>BADGERLAND DEMOLITION &amp; EARTHWORK INC</t>
  </si>
  <si>
    <t>DE PERE</t>
  </si>
  <si>
    <t>54115</t>
  </si>
  <si>
    <t>53565</t>
  </si>
  <si>
    <t>BADGERLAND MATERIAL</t>
  </si>
  <si>
    <t>55426</t>
  </si>
  <si>
    <t>53092</t>
  </si>
  <si>
    <t>BALESTRIERI ENVIRONMENTAL &amp; DEVELOPMENT</t>
  </si>
  <si>
    <t>53121</t>
  </si>
  <si>
    <t>BARBAROSSA &amp; SONS INC</t>
  </si>
  <si>
    <t>PO BOX 367</t>
  </si>
  <si>
    <t>OSSEO</t>
  </si>
  <si>
    <t>55369</t>
  </si>
  <si>
    <t>BARRICADE FLASHER SERVICE INC</t>
  </si>
  <si>
    <t>53154</t>
  </si>
  <si>
    <t>BARTELT ENTERPRISES INC</t>
  </si>
  <si>
    <t>OREGON</t>
  </si>
  <si>
    <t>53575</t>
  </si>
  <si>
    <t>BAUER &amp; RAETHER BUILDERS INC</t>
  </si>
  <si>
    <t>54155</t>
  </si>
  <si>
    <t>54935</t>
  </si>
  <si>
    <t>BCF CONSTRUCTION CORP</t>
  </si>
  <si>
    <t>1321 E WABASH AV</t>
  </si>
  <si>
    <t>WAUKESHA</t>
  </si>
  <si>
    <t>53186</t>
  </si>
  <si>
    <t>53517-9674</t>
  </si>
  <si>
    <t>BELONGER</t>
  </si>
  <si>
    <t>53185</t>
  </si>
  <si>
    <t>BENJAMIN PLUMBING</t>
  </si>
  <si>
    <t>BENNINGER CONCRETE CONSTRUCTION</t>
  </si>
  <si>
    <t>6700 TRAVELER TR</t>
  </si>
  <si>
    <t>WINDSOR</t>
  </si>
  <si>
    <t>53598</t>
  </si>
  <si>
    <t>BEST PAINTING INC</t>
  </si>
  <si>
    <t>53223</t>
  </si>
  <si>
    <t>BEST SPECIALTIES</t>
  </si>
  <si>
    <t>1770 N JARGO RD</t>
  </si>
  <si>
    <t>DEERFIELD</t>
  </si>
  <si>
    <t>BIG SKY PAINTING LLC</t>
  </si>
  <si>
    <t>N5574 STAR BRANCH RD</t>
  </si>
  <si>
    <t>PARDEEVILLE</t>
  </si>
  <si>
    <t>53954</t>
  </si>
  <si>
    <t>53714</t>
  </si>
  <si>
    <t>BLADOW JUDD CONCRETE CRAFTSMEN INC</t>
  </si>
  <si>
    <t>9406 DUNLAP HOLLOW RD</t>
  </si>
  <si>
    <t>MAZOMANIE</t>
  </si>
  <si>
    <t>53560</t>
  </si>
  <si>
    <t>BLAIR LAWN &amp; LANDSCAPE INC</t>
  </si>
  <si>
    <t>3030 GATEWAY PL</t>
  </si>
  <si>
    <t>BLAU PLUMBING INC</t>
  </si>
  <si>
    <t>12221 W FAIRVIEW AV</t>
  </si>
  <si>
    <t>53226</t>
  </si>
  <si>
    <t>53188</t>
  </si>
  <si>
    <t>BLOCK IRON &amp; SUPPLY</t>
  </si>
  <si>
    <t>53022</t>
  </si>
  <si>
    <t>53220</t>
  </si>
  <si>
    <t>54476</t>
  </si>
  <si>
    <t>BOLDT COMPANY, THE</t>
  </si>
  <si>
    <t>53715</t>
  </si>
  <si>
    <t>BOMKAMP EXCAVATING INC</t>
  </si>
  <si>
    <t>6901 HWY 73</t>
  </si>
  <si>
    <t>MARSHALL</t>
  </si>
  <si>
    <t>53559</t>
  </si>
  <si>
    <t>BORE MASTER INC</t>
  </si>
  <si>
    <t>PO BOX 546</t>
  </si>
  <si>
    <t>PEWAUKEE</t>
  </si>
  <si>
    <t>53072</t>
  </si>
  <si>
    <t>2829 ROYAL AV</t>
  </si>
  <si>
    <t>53713</t>
  </si>
  <si>
    <t>BRENT ANDERSON ASSOCIATES INC</t>
  </si>
  <si>
    <t>53583</t>
  </si>
  <si>
    <t>BRICKLINE INC</t>
  </si>
  <si>
    <t>3342 COMMERCIAL AV</t>
  </si>
  <si>
    <t>62087-1008</t>
  </si>
  <si>
    <t>BROADBAND SOLUTIONS INC</t>
  </si>
  <si>
    <t>1886 COMMERCE DR</t>
  </si>
  <si>
    <t>DEPERE</t>
  </si>
  <si>
    <t>BRUCE CO OF WI INC, THE</t>
  </si>
  <si>
    <t>PO BOX 620330</t>
  </si>
  <si>
    <t>MIDDLETON</t>
  </si>
  <si>
    <t>53562-0330</t>
  </si>
  <si>
    <t>BRUCE-ALLEN</t>
  </si>
  <si>
    <t>53718-6751</t>
  </si>
  <si>
    <t>BUCKERIDGE CONSTRUCTION LLC</t>
  </si>
  <si>
    <t>PO BOX 175</t>
  </si>
  <si>
    <t>ARENA</t>
  </si>
  <si>
    <t>53503</t>
  </si>
  <si>
    <t>BULLET CONSTRUCTION LLC</t>
  </si>
  <si>
    <t>4905 VOGES RD</t>
  </si>
  <si>
    <t>BULLET TRANSIT CO INC</t>
  </si>
  <si>
    <t>22 MANOR HILL CR</t>
  </si>
  <si>
    <t>60099</t>
  </si>
  <si>
    <t>BURKEL CONSTRUCTION INC</t>
  </si>
  <si>
    <t>PULASKI</t>
  </si>
  <si>
    <t>54162-9761</t>
  </si>
  <si>
    <t>BURSE SURVEYING &amp; ENGINEERING</t>
  </si>
  <si>
    <t>175 UNION ST</t>
  </si>
  <si>
    <t>OH</t>
  </si>
  <si>
    <t>45216</t>
  </si>
  <si>
    <t>C &amp; C JOHNSON</t>
  </si>
  <si>
    <t>C &amp; K SERVICES INC OF NEWBURG</t>
  </si>
  <si>
    <t>6677 CARMODY CT</t>
  </si>
  <si>
    <t>NEWBURG</t>
  </si>
  <si>
    <t>53060</t>
  </si>
  <si>
    <t>NE</t>
  </si>
  <si>
    <t>68355</t>
  </si>
  <si>
    <t>53215</t>
  </si>
  <si>
    <t>CALDWELL TANKS INC</t>
  </si>
  <si>
    <t>4000 TOWER RD</t>
  </si>
  <si>
    <t>LOUISVILLE</t>
  </si>
  <si>
    <t>KY</t>
  </si>
  <si>
    <t>40219</t>
  </si>
  <si>
    <t>CAP ELECTRIC INC</t>
  </si>
  <si>
    <t>1211 STORRS LAKE RD</t>
  </si>
  <si>
    <t>MILTON</t>
  </si>
  <si>
    <t>53563</t>
  </si>
  <si>
    <t>CAPITOL CEILINGS</t>
  </si>
  <si>
    <t>CAPITOL CITY CONCRETE INC</t>
  </si>
  <si>
    <t>CAPITOL DECORATING INC</t>
  </si>
  <si>
    <t>917 WALSH RD #112</t>
  </si>
  <si>
    <t>CAPITOL MECHANICAL INC</t>
  </si>
  <si>
    <t>PO BOX 670</t>
  </si>
  <si>
    <t>53146</t>
  </si>
  <si>
    <t>CAPITOL PLUMBING CO</t>
  </si>
  <si>
    <t>4914 PFLAUM RD #E</t>
  </si>
  <si>
    <t>CAPITOL UNDERGROUND INC</t>
  </si>
  <si>
    <t>CARNEY CONSTRUCTION LLC</t>
  </si>
  <si>
    <t>53572</t>
  </si>
  <si>
    <t>CARPENTER CONSTRUCTION LTD</t>
  </si>
  <si>
    <t>7710 RAYMOND RD</t>
  </si>
  <si>
    <t>53760-1354</t>
  </si>
  <si>
    <t>CAVEMAN CONSTRUCTION LLC</t>
  </si>
  <si>
    <t>11715 N HERITAGE RD</t>
  </si>
  <si>
    <t>EDGERTON</t>
  </si>
  <si>
    <t>53534-9217</t>
  </si>
  <si>
    <t>60544</t>
  </si>
  <si>
    <t>CCI SYSTEMS INC</t>
  </si>
  <si>
    <t>IRON MOUNTAIN</t>
  </si>
  <si>
    <t>49801</t>
  </si>
  <si>
    <t>CENTRAL CABLE CONTRACTORS INC</t>
  </si>
  <si>
    <t>W7435 CTY RD AW</t>
  </si>
  <si>
    <t>CENTRAL RESTORATION LLC</t>
  </si>
  <si>
    <t>53065</t>
  </si>
  <si>
    <t>53597</t>
  </si>
  <si>
    <t>CENTURY FENCE CO</t>
  </si>
  <si>
    <t>CHAMPION ENVIRONMENTAL SERVICES INC</t>
  </si>
  <si>
    <t>CHILDS MOVERS</t>
  </si>
  <si>
    <t>53805</t>
  </si>
  <si>
    <t>CHILSTRON ERECTING</t>
  </si>
  <si>
    <t>CHRIS FOSS CONSTRUCTION INC</t>
  </si>
  <si>
    <t>6202 PASKE CT</t>
  </si>
  <si>
    <t>1130 W EVERGREEN DR</t>
  </si>
  <si>
    <t>CHRISTENSEN CONCRETE</t>
  </si>
  <si>
    <t>PO BOX 219</t>
  </si>
  <si>
    <t>61104-1308</t>
  </si>
  <si>
    <t>53590-0113</t>
  </si>
  <si>
    <t>CK LAWN &amp; LANDSCAPE</t>
  </si>
  <si>
    <t>4410 JAY DR</t>
  </si>
  <si>
    <t>CLASSIC PROTECTIVE COATINGS INC</t>
  </si>
  <si>
    <t>N7670 STATE HWY 25</t>
  </si>
  <si>
    <t>MENOMONIE</t>
  </si>
  <si>
    <t>54751</t>
  </si>
  <si>
    <t>CLAYTON ENTERPRISES</t>
  </si>
  <si>
    <t>CLEAN POWER</t>
  </si>
  <si>
    <t>CLIFFS CUSTOM CONCRETE</t>
  </si>
  <si>
    <t>517 CALDY PL</t>
  </si>
  <si>
    <t>CNC TRUCKING</t>
  </si>
  <si>
    <t>54947</t>
  </si>
  <si>
    <t>COLT CONSTRUCTION SERVICES LLC</t>
  </si>
  <si>
    <t>COMMERCIAL AIR INC</t>
  </si>
  <si>
    <t>COMMERCIAL INTERIOR CONTRACTORS</t>
  </si>
  <si>
    <t>PO BOX 620853</t>
  </si>
  <si>
    <t>61611</t>
  </si>
  <si>
    <t>54455</t>
  </si>
  <si>
    <t>53538</t>
  </si>
  <si>
    <t>CONCO CONCRETE CONSTRUCTION INC</t>
  </si>
  <si>
    <t>4878 MAPLE AV</t>
  </si>
  <si>
    <t>53711-5608</t>
  </si>
  <si>
    <t>CON-COR COMPANY INC</t>
  </si>
  <si>
    <t>CONCRETE &amp; MASONRY RESTORATION LLC</t>
  </si>
  <si>
    <t>7290 N TEUTONIA AV</t>
  </si>
  <si>
    <t>53209</t>
  </si>
  <si>
    <t>CONCRETE COMPANY, THE</t>
  </si>
  <si>
    <t>1202 N PAGE ST</t>
  </si>
  <si>
    <t>CONCRETE REMOVER INC, THE</t>
  </si>
  <si>
    <t>6989 SCHNEIDER RD</t>
  </si>
  <si>
    <t>CONCRETE STRUCTURES</t>
  </si>
  <si>
    <t>3006 BOND PL</t>
  </si>
  <si>
    <t>JANESVILLE</t>
  </si>
  <si>
    <t>53545-3218</t>
  </si>
  <si>
    <t>53570</t>
  </si>
  <si>
    <t>CONCRETE UNLIMITED</t>
  </si>
  <si>
    <t>3215 FOREST OAK DR</t>
  </si>
  <si>
    <t>CONNERY CONSTRUCTION INC</t>
  </si>
  <si>
    <t>3234 CTY HWY N</t>
  </si>
  <si>
    <t>COTTAGE GROVE</t>
  </si>
  <si>
    <t>53527</t>
  </si>
  <si>
    <t>53504-0122</t>
  </si>
  <si>
    <t>CONSERVATION LAND STEWARDSHIP INC</t>
  </si>
  <si>
    <t>375 W FIRST ST</t>
  </si>
  <si>
    <t>ELMHURST</t>
  </si>
  <si>
    <t>60126</t>
  </si>
  <si>
    <t>60012-1010</t>
  </si>
  <si>
    <t>CONSTRUCTION AGGREGATES INC</t>
  </si>
  <si>
    <t>PO BOX 277</t>
  </si>
  <si>
    <t>WAUNAKEE</t>
  </si>
  <si>
    <t>CON-TEK</t>
  </si>
  <si>
    <t>CONTRACT DEWATERING SERVICES INC</t>
  </si>
  <si>
    <t>5820 W RIVERSIDE DR PO BOX 1</t>
  </si>
  <si>
    <t>SARANAC</t>
  </si>
  <si>
    <t>48881</t>
  </si>
  <si>
    <t>CONTROL WORKS INC</t>
  </si>
  <si>
    <t>PO BOX 7066</t>
  </si>
  <si>
    <t>53707-7066</t>
  </si>
  <si>
    <t>CORRPRO</t>
  </si>
  <si>
    <t>1055 W SMITH</t>
  </si>
  <si>
    <t>MEDINA</t>
  </si>
  <si>
    <t>44256</t>
  </si>
  <si>
    <t>53037</t>
  </si>
  <si>
    <t>250 W BELTLINE HWY</t>
  </si>
  <si>
    <t>CPR INC</t>
  </si>
  <si>
    <t>1510 N COUNTRY CLUB PKWY</t>
  </si>
  <si>
    <t>ELKHORN</t>
  </si>
  <si>
    <t>CRACK FILLING SERVICES</t>
  </si>
  <si>
    <t>4033 BARLOW RD</t>
  </si>
  <si>
    <t>CROSS PLAINS</t>
  </si>
  <si>
    <t>53528</t>
  </si>
  <si>
    <t>CRAFT MASONRY INC</t>
  </si>
  <si>
    <t>CRC CONCRETE RAISING CORP</t>
  </si>
  <si>
    <t>2855 S 166TH ST</t>
  </si>
  <si>
    <t>NEW BERLIN</t>
  </si>
  <si>
    <t>53151</t>
  </si>
  <si>
    <t>CREATIVE MAINTENANCE SOLUTIONS INC</t>
  </si>
  <si>
    <t>CREST PRECAST</t>
  </si>
  <si>
    <t>CROWLEY MASONRY INC</t>
  </si>
  <si>
    <t>4904 HWY A</t>
  </si>
  <si>
    <t>53046-9720</t>
  </si>
  <si>
    <t>54902</t>
  </si>
  <si>
    <t>CUSTOM RESTORATION INC</t>
  </si>
  <si>
    <t>PO BOX 339</t>
  </si>
  <si>
    <t>53072-0339</t>
  </si>
  <si>
    <t>CUSTOM UNDERGROUND INC</t>
  </si>
  <si>
    <t>9907 W ROUTE 150</t>
  </si>
  <si>
    <t>EDWARDS</t>
  </si>
  <si>
    <t>61528</t>
  </si>
  <si>
    <t>CW PURPERO INC</t>
  </si>
  <si>
    <t>CWS SOURCE INC</t>
  </si>
  <si>
    <t>12600 ROBIN LN</t>
  </si>
  <si>
    <t>BROOKFIELD</t>
  </si>
  <si>
    <t>CZ TRUCKING</t>
  </si>
  <si>
    <t>53598-9750</t>
  </si>
  <si>
    <t>D &amp; J LAWN &amp; SNOW SERVICES INC</t>
  </si>
  <si>
    <t>22750 MACOMB INDUSTRIAL DR</t>
  </si>
  <si>
    <t>CLINTON TWP</t>
  </si>
  <si>
    <t>48036</t>
  </si>
  <si>
    <t>D &amp; M CONCRETE CO INC</t>
  </si>
  <si>
    <t>2115 PARVIEW RD</t>
  </si>
  <si>
    <t>53562-2526</t>
  </si>
  <si>
    <t>53704-6487</t>
  </si>
  <si>
    <t>D W ZINSER CO INC</t>
  </si>
  <si>
    <t>IA</t>
  </si>
  <si>
    <t>52351</t>
  </si>
  <si>
    <t>D WILKEN PLUMBING</t>
  </si>
  <si>
    <t>2831 HILTON LN</t>
  </si>
  <si>
    <t>D.O.T. RAIL SERVICE INC</t>
  </si>
  <si>
    <t>61326</t>
  </si>
  <si>
    <t>DA DROST CONSTRUCTION CO INC</t>
  </si>
  <si>
    <t>S22 W 25475 HARRIS HIGHLAND</t>
  </si>
  <si>
    <t>53188-4809</t>
  </si>
  <si>
    <t>DAFFINSON, INC. (AMERICAN PAVEMENT SOLUTIONS)</t>
  </si>
  <si>
    <t>54313</t>
  </si>
  <si>
    <t>289 HUNTINGTON DR</t>
  </si>
  <si>
    <t>CEDARBURG</t>
  </si>
  <si>
    <t>53012</t>
  </si>
  <si>
    <t>DAN RUETH TRUCKING</t>
  </si>
  <si>
    <t>DANE COUNTY CONTRACTING LLC</t>
  </si>
  <si>
    <t>7346 DARLIN CT STE 6</t>
  </si>
  <si>
    <t>DANE</t>
  </si>
  <si>
    <t>53529-9662</t>
  </si>
  <si>
    <t>2573  CTH  E</t>
  </si>
  <si>
    <t>DARROW CONCRETE CONSTRUCTION INC</t>
  </si>
  <si>
    <t>MT HOREB</t>
  </si>
  <si>
    <t>DAVE JONES PLUMBING &amp; HEATING INC</t>
  </si>
  <si>
    <t>2225 KILGUST RD</t>
  </si>
  <si>
    <t>53713-4847</t>
  </si>
  <si>
    <t>DAVID J FRANK LANDSCAPE CONTRACTING INC</t>
  </si>
  <si>
    <t>6903 MANGROVE LN</t>
  </si>
  <si>
    <t>DC TAYLOR CO</t>
  </si>
  <si>
    <t>312 29TH ST NE</t>
  </si>
  <si>
    <t>CEDAR RAPIDS</t>
  </si>
  <si>
    <t>52402</t>
  </si>
  <si>
    <t>53913</t>
  </si>
  <si>
    <t>DEAN WALTER TRUCKING</t>
  </si>
  <si>
    <t>PO BOX 8008</t>
  </si>
  <si>
    <t>53714-1338</t>
  </si>
  <si>
    <t>DECORATIVE CONCRETE SYSTEMS LLC</t>
  </si>
  <si>
    <t>10486 CTH  ID</t>
  </si>
  <si>
    <t>BLUE MOUNDS</t>
  </si>
  <si>
    <t>53517</t>
  </si>
  <si>
    <t>53144</t>
  </si>
  <si>
    <t>53189</t>
  </si>
  <si>
    <t>53951</t>
  </si>
  <si>
    <t>DENSON TRUCKING</t>
  </si>
  <si>
    <t>54245</t>
  </si>
  <si>
    <t>DF TOMASINI CONTRACTORS INC</t>
  </si>
  <si>
    <t>SUSSEX</t>
  </si>
  <si>
    <t>53089</t>
  </si>
  <si>
    <t>DIAMOND CONCRETE, INC</t>
  </si>
  <si>
    <t>N8723 FENSKE RD</t>
  </si>
  <si>
    <t>PARDEVILLE</t>
  </si>
  <si>
    <t>DIG AMERICA INC</t>
  </si>
  <si>
    <t>25135 22ND AV</t>
  </si>
  <si>
    <t>ST CLOUD</t>
  </si>
  <si>
    <t>56301</t>
  </si>
  <si>
    <t>DIRECT LINE COMMUNICATIONS INC</t>
  </si>
  <si>
    <t>917 UNION ST</t>
  </si>
  <si>
    <t>MISHAWAKA</t>
  </si>
  <si>
    <t>IN</t>
  </si>
  <si>
    <t>46544</t>
  </si>
  <si>
    <t>DIRTY DUCTS CLEAINING, ENVIRONMENTAL &amp; INSULATION INC</t>
  </si>
  <si>
    <t>53725</t>
  </si>
  <si>
    <t>DOANE WELDING D/B/A DM CONSTRUCTION</t>
  </si>
  <si>
    <t>13269 HOLCOMB RD</t>
  </si>
  <si>
    <t>DAVIS JUNCTION</t>
  </si>
  <si>
    <t>61020</t>
  </si>
  <si>
    <t>DOCKEN CONCRETE INC</t>
  </si>
  <si>
    <t>DODGE CONSTRUCTION CO INC</t>
  </si>
  <si>
    <t>W1324 CEDAR DR</t>
  </si>
  <si>
    <t>IXONIA</t>
  </si>
  <si>
    <t>53036</t>
  </si>
  <si>
    <t>53533</t>
  </si>
  <si>
    <t>DP CONCRETE &amp; LANDSCAPING</t>
  </si>
  <si>
    <t>201 N 29TH AV</t>
  </si>
  <si>
    <t>DROSTER &amp; DAUGHTERS CONCRETE</t>
  </si>
  <si>
    <t>N3259 TIPPERARY POINT RD</t>
  </si>
  <si>
    <t>POYNETTE</t>
  </si>
  <si>
    <t>53955-9416</t>
  </si>
  <si>
    <t>DRS LTD</t>
  </si>
  <si>
    <t>2534 S FISH HATCHERY RD</t>
  </si>
  <si>
    <t>53531-9728</t>
  </si>
  <si>
    <t>54639</t>
  </si>
  <si>
    <t>DW NELSON INC</t>
  </si>
  <si>
    <t>PO BOX 246</t>
  </si>
  <si>
    <t>53589-0246</t>
  </si>
  <si>
    <t>703 COMMERCIAL AV</t>
  </si>
  <si>
    <t>FL</t>
  </si>
  <si>
    <t>32226</t>
  </si>
  <si>
    <t>2102 LINDEN AV</t>
  </si>
  <si>
    <t>EARTH CONSTRUCTION LLC</t>
  </si>
  <si>
    <t>PO BOX 402</t>
  </si>
  <si>
    <t>ORFORDVILLE</t>
  </si>
  <si>
    <t>53576</t>
  </si>
  <si>
    <t>EARTHLY DESIGNS INC</t>
  </si>
  <si>
    <t>53551</t>
  </si>
  <si>
    <t>EAST SIDE CONCRETE CONSTRUCTION LLC</t>
  </si>
  <si>
    <t>2025 MEADOW DR</t>
  </si>
  <si>
    <t>EBI DRILLING INC</t>
  </si>
  <si>
    <t>5910 FREMONT ST</t>
  </si>
  <si>
    <t>DULUTH</t>
  </si>
  <si>
    <t>55807</t>
  </si>
  <si>
    <t>ECONOMY CEMENT INC</t>
  </si>
  <si>
    <t>1017 S WHITNEY WAY</t>
  </si>
  <si>
    <t>EDGERTON CONTRACTORS INC</t>
  </si>
  <si>
    <t>OAK CREEK</t>
  </si>
  <si>
    <t>EDMUNDS SNOW REMOVAL</t>
  </si>
  <si>
    <t>2745 NADENE RD</t>
  </si>
  <si>
    <t>53207</t>
  </si>
  <si>
    <t>EDWARD KRAEMER &amp; SONS INC</t>
  </si>
  <si>
    <t>PLAIN</t>
  </si>
  <si>
    <t>53577</t>
  </si>
  <si>
    <t>EGGE BUILDING MOVERS LTS</t>
  </si>
  <si>
    <t>E13518 CTH D</t>
  </si>
  <si>
    <t>LAFARGE</t>
  </si>
  <si>
    <t>EILERTSON INC</t>
  </si>
  <si>
    <t>FOND DU LAC</t>
  </si>
  <si>
    <t>EJM PIPE SERVICES INC</t>
  </si>
  <si>
    <t>7807 LAKE DR</t>
  </si>
  <si>
    <t>LINO LAKES</t>
  </si>
  <si>
    <t>55014</t>
  </si>
  <si>
    <t>53725-0033</t>
  </si>
  <si>
    <t>ELECTRIC CONSTRUCTION INC</t>
  </si>
  <si>
    <t>2861 INDEX RD</t>
  </si>
  <si>
    <t>ELECTRICAL SOLUTIONS</t>
  </si>
  <si>
    <t>2928 CTY RD MN</t>
  </si>
  <si>
    <t>54165</t>
  </si>
  <si>
    <t>EMJ PIPE SERVICE</t>
  </si>
  <si>
    <t>ENDRES MANUFACTURING</t>
  </si>
  <si>
    <t>54981-8854</t>
  </si>
  <si>
    <t>53095</t>
  </si>
  <si>
    <t>ENGINEERED CONSTRUCTION INC</t>
  </si>
  <si>
    <t>525 COMMERCE PKWY</t>
  </si>
  <si>
    <t>53593-1377</t>
  </si>
  <si>
    <t>ENGINEERING &amp; CONSTRUCTION INNOVATIONS INC</t>
  </si>
  <si>
    <t>780 BARGE CHANNEL RD</t>
  </si>
  <si>
    <t>ST PAUL</t>
  </si>
  <si>
    <t>55107</t>
  </si>
  <si>
    <t>53597-9664</t>
  </si>
  <si>
    <t>46236</t>
  </si>
  <si>
    <t>ENVIRONMENTAL DRILLING SERVICES INC</t>
  </si>
  <si>
    <t>3671 MONROE RD</t>
  </si>
  <si>
    <t>54115-8355</t>
  </si>
  <si>
    <t>53926</t>
  </si>
  <si>
    <t>53076</t>
  </si>
  <si>
    <t>ESA</t>
  </si>
  <si>
    <t>60612</t>
  </si>
  <si>
    <t>PO BOX 147</t>
  </si>
  <si>
    <t>FALL RIVER</t>
  </si>
  <si>
    <t>53932</t>
  </si>
  <si>
    <t>EVER READY ELECTRIC INC</t>
  </si>
  <si>
    <t>6900 PAPE RD</t>
  </si>
  <si>
    <t>EXPRESS INSULATION</t>
  </si>
  <si>
    <t>53582</t>
  </si>
  <si>
    <t>53587-0366</t>
  </si>
  <si>
    <t>FAHRNER ASPHALT SEALERS LLC</t>
  </si>
  <si>
    <t>PLOVER</t>
  </si>
  <si>
    <t>54915</t>
  </si>
  <si>
    <t>APPLETON</t>
  </si>
  <si>
    <t>54914</t>
  </si>
  <si>
    <t>PO BOX 198</t>
  </si>
  <si>
    <t>53590-0026</t>
  </si>
  <si>
    <t>FEULING CONCRETE CONSTRUCTION INC</t>
  </si>
  <si>
    <t>53590-0147</t>
  </si>
  <si>
    <t>FH RAEMISCH SONS INC</t>
  </si>
  <si>
    <t>308 RAEMISCH RD</t>
  </si>
  <si>
    <t>9935 HWY ID</t>
  </si>
  <si>
    <t>MOUNT HOREB</t>
  </si>
  <si>
    <t>FIREHOUSE TRUCKING</t>
  </si>
  <si>
    <t>FIRESIDE HEARTH &amp; HOME</t>
  </si>
  <si>
    <t>6620 CTH  M</t>
  </si>
  <si>
    <t>FITCHBURG PLUMBING</t>
  </si>
  <si>
    <t>2701 PROGRESS RD</t>
  </si>
  <si>
    <t>53713-7112</t>
  </si>
  <si>
    <t>60005</t>
  </si>
  <si>
    <t>FLOORCARE USA INC</t>
  </si>
  <si>
    <t>2236 W BLUEMOUND RD UNIT E</t>
  </si>
  <si>
    <t>FOLEY ELECTRIC INC</t>
  </si>
  <si>
    <t>2738 BARTELLS DR</t>
  </si>
  <si>
    <t>BELOIT</t>
  </si>
  <si>
    <t>53511</t>
  </si>
  <si>
    <t>FORBES CONSTRUCTION &amp; MASONRY INC</t>
  </si>
  <si>
    <t>53593-9370</t>
  </si>
  <si>
    <t>FORWARD ELECTRIC INC</t>
  </si>
  <si>
    <t>6909 RAYWOOD RD</t>
  </si>
  <si>
    <t>53713-1545</t>
  </si>
  <si>
    <t>FOUR LAKES PAVING COMPANY INC</t>
  </si>
  <si>
    <t>5489 EXPRESS CR</t>
  </si>
  <si>
    <t>FOUST FOUNDATIONS INC</t>
  </si>
  <si>
    <t>N2312 BECKER RD</t>
  </si>
  <si>
    <t>FT ATKINSON</t>
  </si>
  <si>
    <t>FRANK BROTHERS INC</t>
  </si>
  <si>
    <t>2501 MORSE ST</t>
  </si>
  <si>
    <t>53545</t>
  </si>
  <si>
    <t>53555</t>
  </si>
  <si>
    <t>FREEDOM FIRE PROTECTION</t>
  </si>
  <si>
    <t>60970</t>
  </si>
  <si>
    <t>FRIEDE &amp; ASSOCIATES LLC</t>
  </si>
  <si>
    <t>PO BOX 248</t>
  </si>
  <si>
    <t>53716-6067</t>
  </si>
  <si>
    <t>53545-9360</t>
  </si>
  <si>
    <t>53218-1552</t>
  </si>
  <si>
    <t>4804 N 40TH ST</t>
  </si>
  <si>
    <t>53083</t>
  </si>
  <si>
    <t>60411</t>
  </si>
  <si>
    <t>GARTH FREDENBERG TRUCKING</t>
  </si>
  <si>
    <t>4227 TRIANGLE ST</t>
  </si>
  <si>
    <t>GAUSMANN TRENCHING</t>
  </si>
  <si>
    <t>3866 HWY AB</t>
  </si>
  <si>
    <t>60622</t>
  </si>
  <si>
    <t>GEISLER GROUP</t>
  </si>
  <si>
    <t>53916</t>
  </si>
  <si>
    <t>GENERAL HEATING &amp; AIR CONDITIONING INC</t>
  </si>
  <si>
    <t>PO BOX 259596</t>
  </si>
  <si>
    <t>53725-9596</t>
  </si>
  <si>
    <t>GIBBS CONCRETE INC</t>
  </si>
  <si>
    <t>GIESE CONCRETE &amp; LANDSCAPING INC</t>
  </si>
  <si>
    <t>PO BOX 437</t>
  </si>
  <si>
    <t>GILBERT CONSTRUCTION CORP OF WI</t>
  </si>
  <si>
    <t>W9257 CTY TRK CS</t>
  </si>
  <si>
    <t>GILES ENGINEERING ASSOC. INC</t>
  </si>
  <si>
    <t>53207-1190</t>
  </si>
  <si>
    <t>GLACIER LANDSCAPING INC</t>
  </si>
  <si>
    <t>7395 HWY PD</t>
  </si>
  <si>
    <t>GLEASON CONTRACTOR INC</t>
  </si>
  <si>
    <t>2811 TWIN WATERS LN</t>
  </si>
  <si>
    <t>FRANKSVILLE</t>
  </si>
  <si>
    <t>53126</t>
  </si>
  <si>
    <t>GLOBE CONTRACTORS INC</t>
  </si>
  <si>
    <t>N50 W23076 BETKER RD</t>
  </si>
  <si>
    <t>53534</t>
  </si>
  <si>
    <t>53212</t>
  </si>
  <si>
    <t>GOOD OAK ECOLOGICAL SERVICES</t>
  </si>
  <si>
    <t>205 WALTER ST</t>
  </si>
  <si>
    <t>GORDON TRUCKING</t>
  </si>
  <si>
    <t>GREAT LAKES ELECTRICAL</t>
  </si>
  <si>
    <t>1164 S FISH HATCHERY RD</t>
  </si>
  <si>
    <t>GREAT LAKES LINE BUILDERS INC</t>
  </si>
  <si>
    <t>N2023 GREENVILLE DR</t>
  </si>
  <si>
    <t>GREENVILLE</t>
  </si>
  <si>
    <t>54942</t>
  </si>
  <si>
    <t>GREAT LAKES MARINE CONSTRUCTION INC</t>
  </si>
  <si>
    <t>220 N TOWER DR</t>
  </si>
  <si>
    <t>BLACK CREEK</t>
  </si>
  <si>
    <t>54106</t>
  </si>
  <si>
    <t>GREAT LAKES TV SEAL INC</t>
  </si>
  <si>
    <t>3600 KEWAUNEE RD</t>
  </si>
  <si>
    <t>54311</t>
  </si>
  <si>
    <t>54702</t>
  </si>
  <si>
    <t>GREENER VALLEY LANDSCAPING</t>
  </si>
  <si>
    <t>53548</t>
  </si>
  <si>
    <t>1305 NORTHPORT DR</t>
  </si>
  <si>
    <t>53064</t>
  </si>
  <si>
    <t>GRUNAU CO INC</t>
  </si>
  <si>
    <t>GTD INC</t>
  </si>
  <si>
    <t>202 W STATE #502</t>
  </si>
  <si>
    <t>ROCKFORD</t>
  </si>
  <si>
    <t>61101-1120</t>
  </si>
  <si>
    <t>GUELIG WASTE REMOVAL &amp; DEMOLITION LLC</t>
  </si>
  <si>
    <t>N4456 HWY 45</t>
  </si>
  <si>
    <t>53019</t>
  </si>
  <si>
    <t>53214</t>
  </si>
  <si>
    <t>N5144 LUDWIG RD</t>
  </si>
  <si>
    <t>RIO</t>
  </si>
  <si>
    <t>53960</t>
  </si>
  <si>
    <t>H &amp; B STEEL</t>
  </si>
  <si>
    <t>S7883 RUNG DR</t>
  </si>
  <si>
    <t>N FREEDOM</t>
  </si>
  <si>
    <t>H &amp; H SOLAR SERVICES INC</t>
  </si>
  <si>
    <t>H &amp; H UTILITY EXCAVATING INC</t>
  </si>
  <si>
    <t>H &amp; S SERVICES</t>
  </si>
  <si>
    <t>HALLMAN ASPHALT PAVING</t>
  </si>
  <si>
    <t>2776 LARVE FIELDS LN</t>
  </si>
  <si>
    <t>53546</t>
  </si>
  <si>
    <t>HALVERSON LOGISTICS</t>
  </si>
  <si>
    <t>HAMILTON CONCRETE LLC</t>
  </si>
  <si>
    <t>305 S KLEIN DR</t>
  </si>
  <si>
    <t>HAMMERSLEY STONE CO INC</t>
  </si>
  <si>
    <t>54963</t>
  </si>
  <si>
    <t>Change Order No.  2</t>
  </si>
  <si>
    <t>Change Order No.  5</t>
  </si>
  <si>
    <t>Change Order No.  6</t>
  </si>
  <si>
    <t>Change Order No.  9</t>
  </si>
  <si>
    <t>Change Order No.  10</t>
  </si>
  <si>
    <t>Change Order General Description (check all that apply):</t>
  </si>
  <si>
    <t>Inspector Comment: Description of Change Order and Suggestions to Avoid Future Change Orders of This Type:</t>
  </si>
  <si>
    <t>Designer Comment: Suggestions to Avoid Future Change Orders of This Type:</t>
  </si>
  <si>
    <t>1ST CLASS CONCRETE</t>
  </si>
  <si>
    <t>1147 RIVER DR</t>
  </si>
  <si>
    <t>ADVANCED COMMUNICATIONS INC</t>
  </si>
  <si>
    <t>5711 RESEARCH DR</t>
  </si>
  <si>
    <t>CANTON</t>
  </si>
  <si>
    <t>48188</t>
  </si>
  <si>
    <t>AIR TEMP SERVICE</t>
  </si>
  <si>
    <t>ALL AMERICAN ELECTRIC &amp; POWER LLC</t>
  </si>
  <si>
    <t>3967 WILMOR DR</t>
  </si>
  <si>
    <t>ALL STAR BLEACHERS INC</t>
  </si>
  <si>
    <t>6550 NEW TAMPA HWY</t>
  </si>
  <si>
    <t>33815</t>
  </si>
  <si>
    <t>ANDERSON REPAIRS, LLC.</t>
  </si>
  <si>
    <t>17921 W SMITH RD</t>
  </si>
  <si>
    <t>ARTEKA COMPANIES LLC</t>
  </si>
  <si>
    <t>8810 13TH AVE EAST</t>
  </si>
  <si>
    <t>SHAKOPEE</t>
  </si>
  <si>
    <t>55379</t>
  </si>
  <si>
    <t>3188 S ABLEMAN RD</t>
  </si>
  <si>
    <t>27589 US HWY 12</t>
  </si>
  <si>
    <t>AZAR LLC</t>
  </si>
  <si>
    <t>B &amp; B LAMINATES</t>
  </si>
  <si>
    <t>B &amp; D CONTRACTORS INC</t>
  </si>
  <si>
    <t>17020 W ROGERS DR</t>
  </si>
  <si>
    <t>10 RAETHER RD</t>
  </si>
  <si>
    <t>BADGERLAND EXCAVATING LLC</t>
  </si>
  <si>
    <t>PO BOX 258018</t>
  </si>
  <si>
    <t>4801 TRADEWINDS PARKWAY</t>
  </si>
  <si>
    <t>BFS INC</t>
  </si>
  <si>
    <t>16340 NOWTHEN BLVD NW</t>
  </si>
  <si>
    <t>RAMSEY</t>
  </si>
  <si>
    <t>55303</t>
  </si>
  <si>
    <t>4930 W LOOMIS RD</t>
  </si>
  <si>
    <t>GREENFIELD</t>
  </si>
  <si>
    <t>BOLEY TREE &amp; LANDSCAPE CARE INC</t>
  </si>
  <si>
    <t>2305 PARVIEW RD STE 150</t>
  </si>
  <si>
    <t>BRADLEY SHEET METAL WORKS INC</t>
  </si>
  <si>
    <t>3516 S VAN ALLEN RD</t>
  </si>
  <si>
    <t>53546-9440</t>
  </si>
  <si>
    <t>BRAUN THYSSENKRUPP ELEVATOR LLC</t>
  </si>
  <si>
    <t>BREEZY HILL NURSERY INC</t>
  </si>
  <si>
    <t>7530 288TH AV</t>
  </si>
  <si>
    <t>SALEM</t>
  </si>
  <si>
    <t>53168</t>
  </si>
  <si>
    <t>BURCH CONCRETE CONSTRUCTION LLC</t>
  </si>
  <si>
    <t>29405 HWY 14</t>
  </si>
  <si>
    <t>LONE ROCK</t>
  </si>
  <si>
    <t>53556</t>
  </si>
  <si>
    <t>4232 CTY RD C</t>
  </si>
  <si>
    <t>CA BRUMM TRUCKING INC</t>
  </si>
  <si>
    <t>2170 PINEHURST DR</t>
  </si>
  <si>
    <t>CABLE COM LLC</t>
  </si>
  <si>
    <t>3701 W BURNHAN STE C</t>
  </si>
  <si>
    <t>CAPITOL LAWN SPRINKLER INC</t>
  </si>
  <si>
    <t>636 S NINE MOUND RD</t>
  </si>
  <si>
    <t>782 LOIS DR</t>
  </si>
  <si>
    <t>CARPENTER GLASS INC</t>
  </si>
  <si>
    <t>611 8TH AV</t>
  </si>
  <si>
    <t>CARROLL ELECTRIC</t>
  </si>
  <si>
    <t>CB &amp; I CONSTRUCTORS INC</t>
  </si>
  <si>
    <t>1000 REMINGTON BLVD STE 105B</t>
  </si>
  <si>
    <t>BOLINGBROOK</t>
  </si>
  <si>
    <t>60440</t>
  </si>
  <si>
    <t>CENTRAL CEILING SYSTEMS</t>
  </si>
  <si>
    <t>CENTRAL TANK COATINGS INC</t>
  </si>
  <si>
    <t>19736 CABLE AV</t>
  </si>
  <si>
    <t>52141</t>
  </si>
  <si>
    <t>PO BOX 727</t>
  </si>
  <si>
    <t>53072-0727</t>
  </si>
  <si>
    <t>CITY WIDE INSULATION</t>
  </si>
  <si>
    <t>2314 N GRANDVIEW BLVD #207</t>
  </si>
  <si>
    <t>13961 44TH LN</t>
  </si>
  <si>
    <t>ST MICHAEL</t>
  </si>
  <si>
    <t>55376</t>
  </si>
  <si>
    <t>W2282 17TH CT</t>
  </si>
  <si>
    <t>DALTON</t>
  </si>
  <si>
    <t>CORNER STONE CONSTRUCTION OF JANESVILLE INC</t>
  </si>
  <si>
    <t>4204 N NEWVILLE RD</t>
  </si>
  <si>
    <t>COYLE CARPET ONE LLC</t>
  </si>
  <si>
    <t>CREATIVE CONSTRUCTORS LLC</t>
  </si>
  <si>
    <t>N83 W13430 LEON RD</t>
  </si>
  <si>
    <t>CRUMBLE DEVELOPMENTS, LLC</t>
  </si>
  <si>
    <t>101 FERCHLAND PL #110</t>
  </si>
  <si>
    <t>1190 W RAWSON AV</t>
  </si>
  <si>
    <t>DAN LARSEN LANDSCAPING</t>
  </si>
  <si>
    <t>DANT CLAYTON CORP</t>
  </si>
  <si>
    <t>1500 BERNHEIM LN</t>
  </si>
  <si>
    <t>40210</t>
  </si>
  <si>
    <t>DEGARMO PLUMBING INC</t>
  </si>
  <si>
    <t>2370 N PARKER DR</t>
  </si>
  <si>
    <t>DEPENDABLE LANDSCAPING &amp; LAWNCARE, LLC</t>
  </si>
  <si>
    <t>200 PERIMETER ST</t>
  </si>
  <si>
    <t>N7070 W25176 INDIAN GRASS LN</t>
  </si>
  <si>
    <t>DIRECTIONAL DRILLING SERVICES OF WISC INC</t>
  </si>
  <si>
    <t>3671 BUYARSKI RD</t>
  </si>
  <si>
    <t>DKS CONSTRUCTION SERVICES INC</t>
  </si>
  <si>
    <t>2520 WILSON ST</t>
  </si>
  <si>
    <t>ADAMS</t>
  </si>
  <si>
    <t>53910</t>
  </si>
  <si>
    <t>DR SPLICING SERVICES LLC</t>
  </si>
  <si>
    <t>586 S MAIN ST</t>
  </si>
  <si>
    <t>EARLY BIRD PAINTING LLC</t>
  </si>
  <si>
    <t>926 SKY RIDGE DR</t>
  </si>
  <si>
    <t>EARTH STEWARDWORKS LLC</t>
  </si>
  <si>
    <t>PO BOX 901</t>
  </si>
  <si>
    <t>EDWARD E GILLEN CO</t>
  </si>
  <si>
    <t>218 W BECHER ST</t>
  </si>
  <si>
    <t>PO BOX 220</t>
  </si>
  <si>
    <t>PO BOX 1025</t>
  </si>
  <si>
    <t>54936-1025</t>
  </si>
  <si>
    <t>ELECTRICAL DIMENSIONS</t>
  </si>
  <si>
    <t>FAITH TECHNOLOGIES INC</t>
  </si>
  <si>
    <t>MENASHA</t>
  </si>
  <si>
    <t>54952-0260</t>
  </si>
  <si>
    <t>FALCON DRILLING &amp; BLASTING INC</t>
  </si>
  <si>
    <t>FER-PAL CONSTRUCTION USA LLC</t>
  </si>
  <si>
    <t>26187 NORTHLINE RD</t>
  </si>
  <si>
    <t>TAYLOR</t>
  </si>
  <si>
    <t>48180</t>
  </si>
  <si>
    <t>7020 SOUTHBELT DR SE</t>
  </si>
  <si>
    <t>CALEDONIA</t>
  </si>
  <si>
    <t>49316</t>
  </si>
  <si>
    <t>FIBRWRAP CONSTRUCTION NC LLC</t>
  </si>
  <si>
    <t>PO BOX 1206</t>
  </si>
  <si>
    <t>SIOUX FALLS</t>
  </si>
  <si>
    <t>SD</t>
  </si>
  <si>
    <t>57101</t>
  </si>
  <si>
    <t>FOREST VIEW LANDSCAPE CONSTRUCTION, INC.</t>
  </si>
  <si>
    <t>6560 CTH M</t>
  </si>
  <si>
    <t>FOUR BEARS CONSTRUCTION INC</t>
  </si>
  <si>
    <t>1717 OMAHA ST</t>
  </si>
  <si>
    <t>ELROY</t>
  </si>
  <si>
    <t>53929</t>
  </si>
  <si>
    <t>FRANK ARMSTRONG ENTERPRISES INC</t>
  </si>
  <si>
    <t>8535 W KAUL AV</t>
  </si>
  <si>
    <t>MILEAUKEE</t>
  </si>
  <si>
    <t>53225</t>
  </si>
  <si>
    <t>FRATTALONE COMPANIES INC</t>
  </si>
  <si>
    <t>3205 SPRUCE ST</t>
  </si>
  <si>
    <t>GABES CONSTRUCTION CO INC</t>
  </si>
  <si>
    <t>GARY BROWN ROOFING &amp; SIDING CORP</t>
  </si>
  <si>
    <t>GEGARE TILE IINC</t>
  </si>
  <si>
    <t>1337 RUSSET CT</t>
  </si>
  <si>
    <t>GILBANK CONSTRUCTION INC</t>
  </si>
  <si>
    <t>301 SCOT DR - PO BOX 718</t>
  </si>
  <si>
    <t>CLINTON</t>
  </si>
  <si>
    <t>53525</t>
  </si>
  <si>
    <t>N8 W22350 JOHNSON DR STE A1</t>
  </si>
  <si>
    <t>10248 N CTY RD F</t>
  </si>
  <si>
    <t>GROUND SOURCE INC</t>
  </si>
  <si>
    <t>GUGGER CONSTRUCTION INC</t>
  </si>
  <si>
    <t>GUIDE LINES PAVEMENT MARKING</t>
  </si>
  <si>
    <t>H &amp; H ELECTRIC CO INC</t>
  </si>
  <si>
    <t>818 POST RD</t>
  </si>
  <si>
    <t>H &amp; H INDUSTRIES INC</t>
  </si>
  <si>
    <t>W4038 HOFFMAN RD</t>
  </si>
  <si>
    <t>H &amp; K CONTRACTING INC</t>
  </si>
  <si>
    <t>7045 KIPPLEY RD</t>
  </si>
  <si>
    <t>H &amp; S ELECTRICT, LLC.</t>
  </si>
  <si>
    <t>N3518 KOEPP RD</t>
  </si>
  <si>
    <t>MERRIMAC</t>
  </si>
  <si>
    <t>53561</t>
  </si>
  <si>
    <t>HALLMARK DRYWALL INC</t>
  </si>
  <si>
    <t>6291 LACY RD</t>
  </si>
  <si>
    <t>HARRY S PETERSON COMPANY</t>
  </si>
  <si>
    <t>2658 W VAN BUREN ST</t>
  </si>
  <si>
    <t>HD TRUCKING</t>
  </si>
  <si>
    <t>4911 COMMERCE CT</t>
  </si>
  <si>
    <t>W1254 PROVERBS PASS</t>
  </si>
  <si>
    <t>ALBANY</t>
  </si>
  <si>
    <t>53502</t>
  </si>
  <si>
    <t>HIGHWAY LIGHT &amp; LANDSCAPE INC</t>
  </si>
  <si>
    <t>N7936 CTY HWY D</t>
  </si>
  <si>
    <t>802 JOHN NOLEN DR</t>
  </si>
  <si>
    <t>HOOPER CORPORATION</t>
  </si>
  <si>
    <t>HORIZON CONSTRUCTION</t>
  </si>
  <si>
    <t>1212 S WATERTOWN ST</t>
  </si>
  <si>
    <t>IEI GENERAL CONTRACTORS INC</t>
  </si>
  <si>
    <t>PO BOX 5067</t>
  </si>
  <si>
    <t>54115-5067</t>
  </si>
  <si>
    <t>ILLINGWORTH-KILGUST MECHANICAL INC</t>
  </si>
  <si>
    <t>INDEPENDENT CONCRETE FINISHING LLC</t>
  </si>
  <si>
    <t>6957 DUGWAY RD</t>
  </si>
  <si>
    <t>INSTANLEY LLC</t>
  </si>
  <si>
    <t>1901 CARNS DR #202</t>
  </si>
  <si>
    <t>INTEGRITY GRADING &amp; EXCAVATING INC</t>
  </si>
  <si>
    <t>605 GROSSMAN DR</t>
  </si>
  <si>
    <t>INTREN INC</t>
  </si>
  <si>
    <t>15350 NATIONAL AV STE 201</t>
  </si>
  <si>
    <t>PO BOX 98</t>
  </si>
  <si>
    <t>855 MORRIS ST</t>
  </si>
  <si>
    <t>43 US HWY 51 N</t>
  </si>
  <si>
    <t>973 CLARKSON RD</t>
  </si>
  <si>
    <t>6605 STEGER RD UNIT A</t>
  </si>
  <si>
    <t>MONEE</t>
  </si>
  <si>
    <t>60449</t>
  </si>
  <si>
    <t>KBS CONSTRUCTION INC</t>
  </si>
  <si>
    <t>KEN BECKER &amp; SONS INC</t>
  </si>
  <si>
    <t>N2728 DEMYNCK RD</t>
  </si>
  <si>
    <t>KNAPP RAILROAD BUILDERS INC</t>
  </si>
  <si>
    <t>4777 W LINCOLN AV</t>
  </si>
  <si>
    <t>W MILWAUKEE</t>
  </si>
  <si>
    <t>53219</t>
  </si>
  <si>
    <t>KS ENERGY SERVICES INC</t>
  </si>
  <si>
    <t>19705 W LINCOLN AV</t>
  </si>
  <si>
    <t>LAKE CITY GLASS INC</t>
  </si>
  <si>
    <t>LALONDE CONTRACTORS INC</t>
  </si>
  <si>
    <t>2929 S CHASE AV</t>
  </si>
  <si>
    <t>LAYNE CHRISTENSEN CO</t>
  </si>
  <si>
    <t>LIVING LANDSCAPES LLC</t>
  </si>
  <si>
    <t>LJ EXCAVATION LLC</t>
  </si>
  <si>
    <t>5478 RIDGE RD</t>
  </si>
  <si>
    <t>MADISON ELECTRIC</t>
  </si>
  <si>
    <t>MADISON SEWER &amp; DRAIN CLEANING LLC</t>
  </si>
  <si>
    <t>837 OREGON PARKS AV</t>
  </si>
  <si>
    <t>MALY ROOFING CO INC</t>
  </si>
  <si>
    <t>2811 TWIN WATER LN</t>
  </si>
  <si>
    <t>17385 FOREST BLVD N</t>
  </si>
  <si>
    <t>MCGANN CONSTRUCTION INC</t>
  </si>
  <si>
    <t>MI FAMILY BUILDER INC</t>
  </si>
  <si>
    <t>N59 W14464 BOBOLINK AV</t>
  </si>
  <si>
    <t>MID-STATES CONCRETE INDUSTRIES, LLC</t>
  </si>
  <si>
    <t>500 S PARK AV</t>
  </si>
  <si>
    <t>S BELOIT</t>
  </si>
  <si>
    <t>61080</t>
  </si>
  <si>
    <t>MIDWEST GENERAL &amp; MECHANICAL CONTRACTORS INC</t>
  </si>
  <si>
    <t>PO BOX 156</t>
  </si>
  <si>
    <t>MUELLER CONSTRUCTION</t>
  </si>
  <si>
    <t>3297 MEIER RD</t>
  </si>
  <si>
    <t>1212 STORBECK DR</t>
  </si>
  <si>
    <t>NEW TECH OF WI</t>
  </si>
  <si>
    <t>NEWCORP CONSTRUCTION INC</t>
  </si>
  <si>
    <t>PO BOX 312</t>
  </si>
  <si>
    <t>NIESEN &amp; SON LANDSCAPING INC</t>
  </si>
  <si>
    <t>5729 WHIPPOORWILL RD</t>
  </si>
  <si>
    <t>NORTHSIDE CONSTRUCTION</t>
  </si>
  <si>
    <t>4309 BONNER LN</t>
  </si>
  <si>
    <t>PO BOX 620126</t>
  </si>
  <si>
    <t>NOT JUST LAWNCARE</t>
  </si>
  <si>
    <t>PO BOX 346</t>
  </si>
  <si>
    <t>NRC RESTORATIONS LLC</t>
  </si>
  <si>
    <t>5995 CTY D</t>
  </si>
  <si>
    <t>OGILVIE PAINTING</t>
  </si>
  <si>
    <t>N 5004 DUTCH HOLLOW RD</t>
  </si>
  <si>
    <t>PETERS ENGINEERING INC</t>
  </si>
  <si>
    <t>1852 QAUIL CT</t>
  </si>
  <si>
    <t>PHOENIX MAINTENANCE SERVICE LLC</t>
  </si>
  <si>
    <t>PL FREEMAN CO</t>
  </si>
  <si>
    <t>PRECISION SEALCOATING INC</t>
  </si>
  <si>
    <t>PO BOX 24</t>
  </si>
  <si>
    <t>PRINCETON</t>
  </si>
  <si>
    <t>PRO TRACK AND TENNIS INC</t>
  </si>
  <si>
    <t>7409 N 160TH ST</t>
  </si>
  <si>
    <t>BENNINGTON</t>
  </si>
  <si>
    <t>68007</t>
  </si>
  <si>
    <t>PTS LANDSCAPING INC</t>
  </si>
  <si>
    <t>N6411 HWY 12</t>
  </si>
  <si>
    <t>Q3 CONTRACTING</t>
  </si>
  <si>
    <t>RECREATIONAL CONCEPTS INC</t>
  </si>
  <si>
    <t>121 N MAIN ST</t>
  </si>
  <si>
    <t>RED HORSE INC</t>
  </si>
  <si>
    <t>1494 PLEASANT HILL RD</t>
  </si>
  <si>
    <t>RENSCHLER CO INC, THE</t>
  </si>
  <si>
    <t>RESTORATION SYSTEMS INC</t>
  </si>
  <si>
    <t>RIVER VALLEY TESTING CORP</t>
  </si>
  <si>
    <t>RJ UNDERGROUND INC</t>
  </si>
  <si>
    <t>5330 5OTH ST STE 200</t>
  </si>
  <si>
    <t>KENOSHA</t>
  </si>
  <si>
    <t>RJP TRUCKING</t>
  </si>
  <si>
    <t>RMK CONSTRUCTION LLC</t>
  </si>
  <si>
    <t>1517 CARIOCA LN</t>
  </si>
  <si>
    <t>ROBERT E LEE &amp; ASSOCIATES INC</t>
  </si>
  <si>
    <t>4664 GOLDEN POND PARK CT</t>
  </si>
  <si>
    <t>HOBART</t>
  </si>
  <si>
    <t>ROCKWELL GROUP, THE</t>
  </si>
  <si>
    <t>500 W SOUTH ST</t>
  </si>
  <si>
    <t>FREEEPORT</t>
  </si>
  <si>
    <t>PO BOX 411</t>
  </si>
  <si>
    <t>HORTONVILLE</t>
  </si>
  <si>
    <t>54944</t>
  </si>
  <si>
    <t>SCHEEL CONCRETE INC</t>
  </si>
  <si>
    <t>200 ENTERPRISE DR</t>
  </si>
  <si>
    <t>LAKE MILLS</t>
  </si>
  <si>
    <t>SCHUMACHER ELEVATOR CO</t>
  </si>
  <si>
    <t>PO BOX 393</t>
  </si>
  <si>
    <t>DENVER</t>
  </si>
  <si>
    <t>50622</t>
  </si>
  <si>
    <t>SERVICE ELECTRIC INC</t>
  </si>
  <si>
    <t>726 WALSH RD</t>
  </si>
  <si>
    <t>SEVEN HILLS STRIPING INC</t>
  </si>
  <si>
    <t>2935 S FISH HATCHERY RD #343</t>
  </si>
  <si>
    <t>SHULFER ENTERPRISES INC</t>
  </si>
  <si>
    <t>PO BOX 545</t>
  </si>
  <si>
    <t>54467</t>
  </si>
  <si>
    <t>SOUTH CENTRAL CONCRETE LLC</t>
  </si>
  <si>
    <t>PO BOX 259025</t>
  </si>
  <si>
    <t>SOUTH CENTRAL CONTRACTING INC</t>
  </si>
  <si>
    <t>PO BOX 259979</t>
  </si>
  <si>
    <t>STARK ASPHALT A DIV. OF  NORTHWEST ASPHALT PRODUCTS INC</t>
  </si>
  <si>
    <t>11710 W HAMPTON AV</t>
  </si>
  <si>
    <t>2420 20TH ST</t>
  </si>
  <si>
    <t>61104</t>
  </si>
  <si>
    <t>8690 CTH G</t>
  </si>
  <si>
    <t>STILES, INC</t>
  </si>
  <si>
    <t>STOPPLEWORTH PLUMBING LTD</t>
  </si>
  <si>
    <t>7750 HWY 14</t>
  </si>
  <si>
    <t>SUBSURFACE EXPLORATION SERVICES LLC</t>
  </si>
  <si>
    <t>2900 LOWELL DR</t>
  </si>
  <si>
    <t>SX BLASTING INC, A DIVISION OF SUPER EXCAVATORS INC</t>
  </si>
  <si>
    <t>T KALSCHEUR ENTERPRISES LLC</t>
  </si>
  <si>
    <t>6430 WOODLAND DR</t>
  </si>
  <si>
    <t>3129 E CTY RD N</t>
  </si>
  <si>
    <t>TANK AND TOWER FOUNDATIONS INC</t>
  </si>
  <si>
    <t>3156 50TH ST NE</t>
  </si>
  <si>
    <t>BUFFALO</t>
  </si>
  <si>
    <t>55313</t>
  </si>
  <si>
    <t>TARLTON CORPORATION</t>
  </si>
  <si>
    <t>5500 W PARK AV</t>
  </si>
  <si>
    <t>ST LOUIS</t>
  </si>
  <si>
    <t>63110</t>
  </si>
  <si>
    <t>T-BONE LLC</t>
  </si>
  <si>
    <t>1201 N THOMPSON DR</t>
  </si>
  <si>
    <t>TD &amp; I CABLE MAINTENANCE INC</t>
  </si>
  <si>
    <t>TENNIS COURTS UNLIMITED INC</t>
  </si>
  <si>
    <t>WATERVLIET</t>
  </si>
  <si>
    <t>49098</t>
  </si>
  <si>
    <t>1501 MARTIN LUTHER KING DR</t>
  </si>
  <si>
    <t>TILSEN ROOFING CO INC</t>
  </si>
  <si>
    <t>PO BOX 259338</t>
  </si>
  <si>
    <t>53725-9338</t>
  </si>
  <si>
    <t>TOMAH ENVIRONMENTAL CONTRACTORS INC</t>
  </si>
  <si>
    <t>TOP TIER HOMES LLC</t>
  </si>
  <si>
    <t>4736 W RUTLAND RD</t>
  </si>
  <si>
    <t>ULSO SEWER</t>
  </si>
  <si>
    <t>UNITED CONTRACTING INC</t>
  </si>
  <si>
    <t>PO BOX 199</t>
  </si>
  <si>
    <t>FOREST JUNCTION</t>
  </si>
  <si>
    <t>54123</t>
  </si>
  <si>
    <t>UNITED PAINTING INC</t>
  </si>
  <si>
    <t>PO BOX 180</t>
  </si>
  <si>
    <t>URBAN CONSTRUCTION ADMIN INC</t>
  </si>
  <si>
    <t>WATERTOWN EVERGREEN SERVICES LLC</t>
  </si>
  <si>
    <t>1311 W MAIN ST</t>
  </si>
  <si>
    <t>WATTS LANDSCAPING SERVICE LLC</t>
  </si>
  <si>
    <t>3570 PIONEER RD</t>
  </si>
  <si>
    <t>WF BUTLER PLUMBING INC</t>
  </si>
  <si>
    <t>2602 MONROE ST</t>
  </si>
  <si>
    <t>205 COOPER ST</t>
  </si>
  <si>
    <t>427 E WATERFORD AV</t>
  </si>
  <si>
    <t>WISCONSIN UTILITY EXPOSURE INC</t>
  </si>
  <si>
    <t>510 C BIDDLE ST</t>
  </si>
  <si>
    <t>WOODLAND CONSTRUCTION OF WI INC</t>
  </si>
  <si>
    <t>311 FAIRVIEW CR</t>
  </si>
  <si>
    <t>53592</t>
  </si>
  <si>
    <t>YESKE CONSTRUCTION CO INC</t>
  </si>
  <si>
    <t>A CONCRETE SOLUTION</t>
  </si>
  <si>
    <t>44 STONE HAVEN DR APT #3</t>
  </si>
  <si>
    <t>ACCIDENT</t>
  </si>
  <si>
    <t>ADVANCE MECHANICAL CONTRACTORS INC</t>
  </si>
  <si>
    <t>5626  21ST ST., SUITE 100</t>
  </si>
  <si>
    <t>6425 ODANA ROAD</t>
  </si>
  <si>
    <t>3114 HWY V</t>
  </si>
  <si>
    <t>AMBASSADOR CONCRETE</t>
  </si>
  <si>
    <t>3948 HWY 19</t>
  </si>
  <si>
    <t>2417 VONDRON RD</t>
  </si>
  <si>
    <t>AMERITECH</t>
  </si>
  <si>
    <t>PO BOX 791</t>
  </si>
  <si>
    <t>ANTIGO CONSTRUCTION</t>
  </si>
  <si>
    <t>APPLIED ENVIRONMENTAL SOLUTIONS INC</t>
  </si>
  <si>
    <t>N62 W37644 PARKVIEW DR.</t>
  </si>
  <si>
    <t>APRIL CORP INC</t>
  </si>
  <si>
    <t>2640 W TOUGY AVE., #107</t>
  </si>
  <si>
    <t>ARBOR GREEN INC</t>
  </si>
  <si>
    <t>430 EAST ALBERT STREET</t>
  </si>
  <si>
    <t>ARBY CONSTR INC</t>
  </si>
  <si>
    <t>19705 W LINCOLN AVE</t>
  </si>
  <si>
    <t>ARCHITECTURAL CONCRETE SYSTEM</t>
  </si>
  <si>
    <t>6302 W LACY RD</t>
  </si>
  <si>
    <t>ARM MECHANICAL INS.</t>
  </si>
  <si>
    <t>ARNOLD &amp; O SHERIDAN</t>
  </si>
  <si>
    <t>1111 DEMING WAY</t>
  </si>
  <si>
    <t>ARROW CONSTRUCTION</t>
  </si>
  <si>
    <t>1100 WRIGHT ST.</t>
  </si>
  <si>
    <t>MARQUETTE</t>
  </si>
  <si>
    <t>ASC INSULATION FIREPROOFING INC</t>
  </si>
  <si>
    <t>2124 STONINGTON AVE.</t>
  </si>
  <si>
    <t>HOFFMAN ESTATES</t>
  </si>
  <si>
    <t>ASPHALT SPECIALISTS LLC</t>
  </si>
  <si>
    <t>3313 NIGHTINGALE CT.</t>
  </si>
  <si>
    <t>350 BUSINESS PARK DR</t>
  </si>
  <si>
    <t>ATLAS PAINTING CO</t>
  </si>
  <si>
    <t>AUGIE S EXCAVATING INC</t>
  </si>
  <si>
    <t>31052 TIMBER LANE</t>
  </si>
  <si>
    <t>BURLINGTON</t>
  </si>
  <si>
    <t>AUTO ENTRANCES</t>
  </si>
  <si>
    <t>3265 N. 126TH ST.</t>
  </si>
  <si>
    <t>AWESOME WINDOWS</t>
  </si>
  <si>
    <t>AYRES &amp; ASSOCIATES</t>
  </si>
  <si>
    <t>2445 DARWIN RD</t>
  </si>
  <si>
    <t>3585 HWY 138</t>
  </si>
  <si>
    <t>B &amp; K TRUCKING</t>
  </si>
  <si>
    <t>1324 PRAIRIE VILLAGE RD.</t>
  </si>
  <si>
    <t>B &amp; L CLEANING</t>
  </si>
  <si>
    <t>2909 HOARD ST.</t>
  </si>
  <si>
    <t>B &amp; L EXCAVATING INC</t>
  </si>
  <si>
    <t>E4247A HWY 33 EAST</t>
  </si>
  <si>
    <t>LAVALLE</t>
  </si>
  <si>
    <t>B &amp; T MECHANICAL INC</t>
  </si>
  <si>
    <t>1125 JONATHON DR</t>
  </si>
  <si>
    <t>BADGER BALANCING</t>
  </si>
  <si>
    <t>BADGER CABLE INC</t>
  </si>
  <si>
    <t>3751 SCENIC ROAD</t>
  </si>
  <si>
    <t>SLINGER</t>
  </si>
  <si>
    <t>BADGER CONCRETE CONSTRUCTION CO</t>
  </si>
  <si>
    <t>14 STACY LN</t>
  </si>
  <si>
    <t>BADGER MECHANICAL INC</t>
  </si>
  <si>
    <t>PO BOX 518</t>
  </si>
  <si>
    <t>BADGER RESTORATION INC</t>
  </si>
  <si>
    <t>8093 COUNTY ROAD AACC</t>
  </si>
  <si>
    <t>BADGER SWIMPOOLS INC</t>
  </si>
  <si>
    <t>N789 GOLF RD.</t>
  </si>
  <si>
    <t>BADGERLAND EXPLOSIVES[NOW NORTHLAND EXPLOSE].</t>
  </si>
  <si>
    <t>1269 BUSINESS PARK RD.</t>
  </si>
  <si>
    <t>MINERAL PT</t>
  </si>
  <si>
    <t>BAKKEN UNDERGROUND INC</t>
  </si>
  <si>
    <t>3019 AQUILA AVE SOUTH</t>
  </si>
  <si>
    <t>ST LOUIS PARK</t>
  </si>
  <si>
    <t>BALANCE TECHNOLOGIES INC</t>
  </si>
  <si>
    <t>PO BOX 428</t>
  </si>
  <si>
    <t>PO BOX 860</t>
  </si>
  <si>
    <t>BARNES, INC.</t>
  </si>
  <si>
    <t>6433 NESBITT RD</t>
  </si>
  <si>
    <t>6610 SOUTH 13TH ST</t>
  </si>
  <si>
    <t>BASTIAN CONSTRUCTION LLC</t>
  </si>
  <si>
    <t>8309 STEEPLE HILL DR</t>
  </si>
  <si>
    <t>LARSEN</t>
  </si>
  <si>
    <t>BAURES CONCRETE</t>
  </si>
  <si>
    <t>2506 SOUTH FISH HATCHERY RD.</t>
  </si>
  <si>
    <t>BAYLAND BUILDINGS INC</t>
  </si>
  <si>
    <t>3323 BAYRIDGE COURT</t>
  </si>
  <si>
    <t>ONEIDA</t>
  </si>
  <si>
    <t>BBC CABLE CONTRACTORS INC</t>
  </si>
  <si>
    <t>683 SULLIVAN DR.</t>
  </si>
  <si>
    <t>BELLA DECORATORS LLC</t>
  </si>
  <si>
    <t>3000 MOUNDS VIEW RD</t>
  </si>
  <si>
    <t>BENAVIDES CONSTRUCTION INC</t>
  </si>
  <si>
    <t>4522 NORTHWEST HWY</t>
  </si>
  <si>
    <t>WATERFORD</t>
  </si>
  <si>
    <t>5396 KING JAMES WAY</t>
  </si>
  <si>
    <t>BEST LAW SERVICE</t>
  </si>
  <si>
    <t>2521 BIGLER CIRCLE</t>
  </si>
  <si>
    <t>8507 NORTH 60TH ST.</t>
  </si>
  <si>
    <t>BIG MIKE S F &amp; M CONCRETE</t>
  </si>
  <si>
    <t>BILL JOHNSON PLUMBING INC</t>
  </si>
  <si>
    <t>921 WALSH ROAD, UNIT 205</t>
  </si>
  <si>
    <t>BLACKTOP REPAIR SERVICE INC DBA UPPER MIDWEST ATHLETIC CONSTRUCTI</t>
  </si>
  <si>
    <t>BLOCH CONSTRUCTION INC</t>
  </si>
  <si>
    <t>106 N UNIVERSITY DR.</t>
  </si>
  <si>
    <t>BLUE RIBBON INDUSTRIES</t>
  </si>
  <si>
    <t>P.O. BOX 488</t>
  </si>
  <si>
    <t>GERMANTOWN</t>
  </si>
  <si>
    <t>BLUEMEL S MAINTNENACE SERVICE INC</t>
  </si>
  <si>
    <t>BOB KLAETSCH PAVING</t>
  </si>
  <si>
    <t>1820 PENN AVE</t>
  </si>
  <si>
    <t>BOBBY EVANS CLEANING SERVICES</t>
  </si>
  <si>
    <t>615 HOWARD PLACE, SUITE 302</t>
  </si>
  <si>
    <t>BOBEK &amp; BOBEK CONSTRUCTION</t>
  </si>
  <si>
    <t>3115 HAWKS HAVEN TRAIL</t>
  </si>
  <si>
    <t>BOHMANN &amp; VICK INC</t>
  </si>
  <si>
    <t>3170 N 126TH ST</t>
  </si>
  <si>
    <t>740 REGENT ST #202</t>
  </si>
  <si>
    <t>BRENER CONSTRUCTION</t>
  </si>
  <si>
    <t>W6390 WEST BUSH RD</t>
  </si>
  <si>
    <t>7610 STATE HIGHWAY 65 NE</t>
  </si>
  <si>
    <t>BREUNIG CONCRETE</t>
  </si>
  <si>
    <t>1610 WASHINGTON AV</t>
  </si>
  <si>
    <t>BRIAN A MITCHELL CONSTRUCTION INC</t>
  </si>
  <si>
    <t>403 TROY DR</t>
  </si>
  <si>
    <t>BRIGHTON PAINTING CO</t>
  </si>
  <si>
    <t>PO BOX 1008</t>
  </si>
  <si>
    <t>S ROXANA</t>
  </si>
  <si>
    <t>BRIOHN ENVIRON CONTRACTORS</t>
  </si>
  <si>
    <t>W233 N2800 ROUNDY CIR W</t>
  </si>
  <si>
    <t>BT2 INC</t>
  </si>
  <si>
    <t>2830 DAIRY DR</t>
  </si>
  <si>
    <t>BUILDING SYSTEMS GENERAL CORP</t>
  </si>
  <si>
    <t>5972 EXECUTIVE DR STE 100</t>
  </si>
  <si>
    <t>BULL S-EYE BORING INC</t>
  </si>
  <si>
    <t>2012 HORIZON CT</t>
  </si>
  <si>
    <t>ZION</t>
  </si>
  <si>
    <t>BURKLE BROTHERS</t>
  </si>
  <si>
    <t>4228 RUMLEY #2</t>
  </si>
  <si>
    <t>1400 E WASHINGTON AVE</t>
  </si>
  <si>
    <t>BUTCH S CONCRETE &amp; EXCAVATING LLC</t>
  </si>
  <si>
    <t>BYRNES CONWAY CO</t>
  </si>
  <si>
    <t>21 BYRNESLAKE CT</t>
  </si>
  <si>
    <t>CINCINNATI</t>
  </si>
  <si>
    <t>C &amp; B CONCRETE LANDSCAPING</t>
  </si>
  <si>
    <t>2617 FRAZIER AVE</t>
  </si>
  <si>
    <t>1129 N HIGHT POINT RD</t>
  </si>
  <si>
    <t>CABLE CONSTRUCTION SPEC INC</t>
  </si>
  <si>
    <t>RT 2 BOX 184</t>
  </si>
  <si>
    <t>FALLS CITY</t>
  </si>
  <si>
    <t>CALIFORNIA CONSTRUCTION CO</t>
  </si>
  <si>
    <t>6025 MONONA DR</t>
  </si>
  <si>
    <t>CAPITOL CITY HTG &amp; AIR CONDITIONING INC</t>
  </si>
  <si>
    <t>PO BOX 8</t>
  </si>
  <si>
    <t>CAPITOL PAVERS INC</t>
  </si>
  <si>
    <t>18005 W LINCOLN AVE</t>
  </si>
  <si>
    <t>CARDINAL ROOFING AND CONSTRUCTION INC</t>
  </si>
  <si>
    <t>5584 HWY N</t>
  </si>
  <si>
    <t>1500 GREEN VALLEY RD</t>
  </si>
  <si>
    <t>CARR S SAND-SET PAVERS INC</t>
  </si>
  <si>
    <t>E9121 HWY 60</t>
  </si>
  <si>
    <t>CARTER S CLEANING &amp; FLOOR SERVICE</t>
  </si>
  <si>
    <t>PO BOX 1354</t>
  </si>
  <si>
    <t>PLAINFIELD</t>
  </si>
  <si>
    <t>W7870 E CLARK RD</t>
  </si>
  <si>
    <t>OAKFIELD</t>
  </si>
  <si>
    <t>CENTRAL STATES INC</t>
  </si>
  <si>
    <t>414 D DONOFRIO DR STE 310</t>
  </si>
  <si>
    <t>CHARTER COMMUNICATIONS</t>
  </si>
  <si>
    <t>5618 ODANA RD</t>
  </si>
  <si>
    <t>RT 2 BYERS RD</t>
  </si>
  <si>
    <t>BOSCOBEL</t>
  </si>
  <si>
    <t>CHRIS S PAINTING INC</t>
  </si>
  <si>
    <t>CHRISTIANSEN INC [FKA S H CHRISTIANSEN]</t>
  </si>
  <si>
    <t>820 SEVENTH ST</t>
  </si>
  <si>
    <t>CINDY S TRUCKING</t>
  </si>
  <si>
    <t>PO BOX 113</t>
  </si>
  <si>
    <t>1902 HWY MM</t>
  </si>
  <si>
    <t>CLEMENS &amp; KALSCHEUR EXCAVATING INC</t>
  </si>
  <si>
    <t>COLE CONSTRUCTION, LLC</t>
  </si>
  <si>
    <t>896 PRAIRIE ST</t>
  </si>
  <si>
    <t>COLORS PAINTING INC</t>
  </si>
  <si>
    <t>9350 MAPLE LN</t>
  </si>
  <si>
    <t>COMMERCIAL IRRIGATION &amp; TURF INC</t>
  </si>
  <si>
    <t>3011 N MAIN ST</t>
  </si>
  <si>
    <t>EAST PEORIA</t>
  </si>
  <si>
    <t>COMMERCIAL SERVICES INC</t>
  </si>
  <si>
    <t>1874 SUMAC LN</t>
  </si>
  <si>
    <t>MOSINEE</t>
  </si>
  <si>
    <t>COMPLETE QUALITY CONCRETE</t>
  </si>
  <si>
    <t>1231 S MAIN ST</t>
  </si>
  <si>
    <t>FT  ATKINSON</t>
  </si>
  <si>
    <t>W 146 N5790 ENTERPRISE AV</t>
  </si>
  <si>
    <t>CONCRETE SYSTEM INC</t>
  </si>
  <si>
    <t>N6314 HWY 39</t>
  </si>
  <si>
    <t>CONNORS, TROY J EXCAVATING</t>
  </si>
  <si>
    <t>802 MONROE ST</t>
  </si>
  <si>
    <t>ARGYLE</t>
  </si>
  <si>
    <t>CONSOLIDATED CONCRETE RESTORATION INC</t>
  </si>
  <si>
    <t>3424 CURLING POND CT</t>
  </si>
  <si>
    <t>CRYSTAL LAKE</t>
  </si>
  <si>
    <t>CONSTRUCTION FABRICS &amp; MATERIALS CORPORATION</t>
  </si>
  <si>
    <t>2525 PEIPER RD</t>
  </si>
  <si>
    <t>CONWAY CONCRETE</t>
  </si>
  <si>
    <t>1910 TARRAGON DR</t>
  </si>
  <si>
    <t>COST OF WISCONSIN INC</t>
  </si>
  <si>
    <t>4201 HIGHWAY P</t>
  </si>
  <si>
    <t>3825 SCENIC RD</t>
  </si>
  <si>
    <t>CREATIVE BRICK &amp; CONCRETE</t>
  </si>
  <si>
    <t>9512 WASHINGTON AVE</t>
  </si>
  <si>
    <t>CROSS COUNTRY CABLE CORP</t>
  </si>
  <si>
    <t>403 VENTURE CT   STE 1 - PO BOX 930523</t>
  </si>
  <si>
    <t>CTW CORPORATION</t>
  </si>
  <si>
    <t>21500  W GOOD HOPE RD</t>
  </si>
  <si>
    <t>CURB CUTS</t>
  </si>
  <si>
    <t>6207 RENEE COURT</t>
  </si>
  <si>
    <t>CUSKE CONSTRUCTION IN.C</t>
  </si>
  <si>
    <t>PO BOX 3421</t>
  </si>
  <si>
    <t>6591 LINDEN CR</t>
  </si>
  <si>
    <t>D &amp; K CONCRETE CONSTRUCTION</t>
  </si>
  <si>
    <t>6645 SUNSET DR</t>
  </si>
  <si>
    <t>D &amp; R CONST INC</t>
  </si>
  <si>
    <t>5 BIRCHWOOD CIR</t>
  </si>
  <si>
    <t>D MARCO SERVICES</t>
  </si>
  <si>
    <t>D ONOFRIO KOTKEE &amp; ASSOCIATES</t>
  </si>
  <si>
    <t>D ONOFRIO KOTTKE &amp; ASSOCIATES</t>
  </si>
  <si>
    <t>7530 WESTWARD WAY</t>
  </si>
  <si>
    <t>1775 COMMERCIAL DR  PO BOX 398</t>
  </si>
  <si>
    <t>WALFORD</t>
  </si>
  <si>
    <t>GRANVILLE</t>
  </si>
  <si>
    <t>1455 GRUBER RD   PO BOX 13007</t>
  </si>
  <si>
    <t>DAMES &amp; MOORE</t>
  </si>
  <si>
    <t>2701 INTERNATIONAL LN #210</t>
  </si>
  <si>
    <t>DAN SINYKIN</t>
  </si>
  <si>
    <t>658 S GAMMON RD 3200</t>
  </si>
  <si>
    <t>DANE WEST, INC.</t>
  </si>
  <si>
    <t>MT. HOREB</t>
  </si>
  <si>
    <t>DEAN BLUM EXCAVATING INC.</t>
  </si>
  <si>
    <t>E12023 MANCHESTER ROAD</t>
  </si>
  <si>
    <t>DECKER SUPPLY</t>
  </si>
  <si>
    <t>DECONSTRUCTION INC.</t>
  </si>
  <si>
    <t>1010 WALSH RD.</t>
  </si>
  <si>
    <t>DECORATING UNLIMITED INC.</t>
  </si>
  <si>
    <t>4601 MONONA DR. #102</t>
  </si>
  <si>
    <t>DELCO SUPPLY CO., INC.</t>
  </si>
  <si>
    <t>6951 51 ST.</t>
  </si>
  <si>
    <t>DELUCA &amp; TOBIN CABLE CONTR.</t>
  </si>
  <si>
    <t>W 234 S. 6650 BIG BEND DR</t>
  </si>
  <si>
    <t>DEMARS PLUMBING INC.</t>
  </si>
  <si>
    <t>S8441 DENZER RD.</t>
  </si>
  <si>
    <t>NORTH FREEDOM</t>
  </si>
  <si>
    <t>2120 RACEWAY ST.</t>
  </si>
  <si>
    <t>DESIGN ELECTRIC INC.</t>
  </si>
  <si>
    <t>1907 LAKE KEGONSA RD.</t>
  </si>
  <si>
    <t>DESIGN MECHANICAL INC.</t>
  </si>
  <si>
    <t>4622 FEMRITE DR. EAST</t>
  </si>
  <si>
    <t>DEVOOGHT HOUSE &amp; BUILDING MOVERS</t>
  </si>
  <si>
    <t>13003 HWY 151</t>
  </si>
  <si>
    <t>VALDERS</t>
  </si>
  <si>
    <t>DICK KLASS</t>
  </si>
  <si>
    <t>1610 MOORLAND RD</t>
  </si>
  <si>
    <t>DO ALL FLATWORK</t>
  </si>
  <si>
    <t>P.O. BOX 259868</t>
  </si>
  <si>
    <t>DOC ELECTRIC CORPORATION</t>
  </si>
  <si>
    <t>875 HIGHWAY 51 EAST</t>
  </si>
  <si>
    <t>DOUG JUDD TRUCKING, INC.</t>
  </si>
  <si>
    <t>215 VIRGININA TERR.</t>
  </si>
  <si>
    <t>DSE CONCRETE</t>
  </si>
  <si>
    <t>1751 S. JARGO RD.</t>
  </si>
  <si>
    <t>DUKE CONSTRUCTOIN INC.</t>
  </si>
  <si>
    <t>2010 FRISCH RD.</t>
  </si>
  <si>
    <t>DUTCH HOLLOW HOUSE MOVERS</t>
  </si>
  <si>
    <t>E12953 DUTCH HOLLOW RD.</t>
  </si>
  <si>
    <t>DVORAK PLUMBING, INC.</t>
  </si>
  <si>
    <t>1480 OAK OPENING DR.</t>
  </si>
  <si>
    <t>E &amp; S ELECTRIC INC.</t>
  </si>
  <si>
    <t>P.O. BOX 316</t>
  </si>
  <si>
    <t>E80 PLUS CONSTRUCTORS LLC</t>
  </si>
  <si>
    <t>600 BASSETT ST.</t>
  </si>
  <si>
    <t>EAGLE TANK TECH. &amp; RENOVATION, INC.</t>
  </si>
  <si>
    <t>11030 BLASIUS ROAD</t>
  </si>
  <si>
    <t>JACKSONVILLE</t>
  </si>
  <si>
    <t>527 MULBERRY ST</t>
  </si>
  <si>
    <t>LAKE MILLW</t>
  </si>
  <si>
    <t>EDDIE Z S</t>
  </si>
  <si>
    <t>EDWARD E. GILLEN COMPANY</t>
  </si>
  <si>
    <t>218 WEST BECHER ST.</t>
  </si>
  <si>
    <t>ELEBY WINDOW CLEANING</t>
  </si>
  <si>
    <t>P.O. BOX 259971</t>
  </si>
  <si>
    <t>ELECTRI-TEC ELECTRICAL CONSTRUCTION, INC.</t>
  </si>
  <si>
    <t>100 DAVID CIRCLE</t>
  </si>
  <si>
    <t>ELEXCO, INC.</t>
  </si>
  <si>
    <t>423 E. BRONSON RD.</t>
  </si>
  <si>
    <t>SEYMOUR</t>
  </si>
  <si>
    <t>ENERGYS INC.</t>
  </si>
  <si>
    <t>N2590 HEATHER LANE</t>
  </si>
  <si>
    <t>WAUPACA</t>
  </si>
  <si>
    <t>ENGINEERED BUILDINGS, INC.</t>
  </si>
  <si>
    <t>2334 C STONEBRIDGE CR.</t>
  </si>
  <si>
    <t>WEST BEND</t>
  </si>
  <si>
    <t>ENVIRONMENTAL &amp; FOUNDATION DRILLING DBA PROFESSIONAL CONCRETE LEV</t>
  </si>
  <si>
    <t>217 RAEMISCH RD.</t>
  </si>
  <si>
    <t>ENVIRONMENTAL CONSTRUCTION, INC.</t>
  </si>
  <si>
    <t>10600 E. 59TH ST.</t>
  </si>
  <si>
    <t>INDIANAPOLIS</t>
  </si>
  <si>
    <t>ER ABERNATHY INDUSTRIAL INC</t>
  </si>
  <si>
    <t>5150 N 32 ST., SUITE 203</t>
  </si>
  <si>
    <t>EROSION CONTROL SPECIALTIES - ON STATES DEBARRED LIST</t>
  </si>
  <si>
    <t>W6436 MILITARY RD.</t>
  </si>
  <si>
    <t>ERV LARSEN LANDSCAPE &amp; SUPPLIES INC ****DO NOT PREQUALIFY****</t>
  </si>
  <si>
    <t xml:space="preserve">N140 W19930 CEDAR LANE***SEE BILL BAUER </t>
  </si>
  <si>
    <t>RICHFIELD</t>
  </si>
  <si>
    <t>EUGENE MATTHEWS INC</t>
  </si>
  <si>
    <t>2041 W CARROLL AV</t>
  </si>
  <si>
    <t>EUGENE O BRION &amp; SON EXCAVATING INC</t>
  </si>
  <si>
    <t>EXTREME CONCRETE LLC [AKA ROCKCRETE]</t>
  </si>
  <si>
    <t>204 W. FARWELL ST.</t>
  </si>
  <si>
    <t>F C RAEMISCH &amp; SON INC</t>
  </si>
  <si>
    <t>5338 NORWAY GROVE SCHOOL RD</t>
  </si>
  <si>
    <t>FAITH TECH.*****SEE *****TOWN &amp; COUNTRY ELEC.</t>
  </si>
  <si>
    <t>2662 AMERICAN DRIVE</t>
  </si>
  <si>
    <t>FARRELL S PLOWING INC</t>
  </si>
  <si>
    <t>FEHRMAN CONSTRUCTION INC</t>
  </si>
  <si>
    <t>P.O. BOX 26</t>
  </si>
  <si>
    <t>FISCHL CONSTRUCTION CORP.</t>
  </si>
  <si>
    <t>6064 MCKEE RD.</t>
  </si>
  <si>
    <t>FISHER CONCRETE-TJ FISHER INC</t>
  </si>
  <si>
    <t>FITCHBURG PLUMBING, INC.</t>
  </si>
  <si>
    <t>2921 PERRY ST.</t>
  </si>
  <si>
    <t>FLAD &amp; ASSOC</t>
  </si>
  <si>
    <t>644 SCIENCE DR</t>
  </si>
  <si>
    <t>FLATWORK PLUS INC</t>
  </si>
  <si>
    <t>819 FAIRMONT AVE.</t>
  </si>
  <si>
    <t>FLO-CHEM VALVE CORPORATION</t>
  </si>
  <si>
    <t>85 W. ALGONQUIN RD.</t>
  </si>
  <si>
    <t>ARLINGTON HEIGHTS</t>
  </si>
  <si>
    <t>FLOWERS ELECTRIC INC</t>
  </si>
  <si>
    <t>1814 BELD ST</t>
  </si>
  <si>
    <t>210 S BALDWIN ST</t>
  </si>
  <si>
    <t>FORTRESS FENCE, INC.</t>
  </si>
  <si>
    <t>2851 S. PACKERLAND DR.</t>
  </si>
  <si>
    <t>FOSS BUILDING INC</t>
  </si>
  <si>
    <t>6264 ELMWOOD AVE</t>
  </si>
  <si>
    <t>FOX CONST INC</t>
  </si>
  <si>
    <t>3760 MARSH RD</t>
  </si>
  <si>
    <t>FRANK JIRAN CONTR., INC.</t>
  </si>
  <si>
    <t>W 10725  HWY V</t>
  </si>
  <si>
    <t>FRANK, DAVID J. LANDSCAPE CONTRACTING</t>
  </si>
  <si>
    <t>N120 W21350 FREISTADT RD.</t>
  </si>
  <si>
    <t>FRANTL INDUSTRIES, INC.</t>
  </si>
  <si>
    <t>W227 N6630 SUSSEX RD</t>
  </si>
  <si>
    <t>FREEHILL ASPHALT INC</t>
  </si>
  <si>
    <t>103 YOUNT AVE PO BOX 154</t>
  </si>
  <si>
    <t>WATSEKA</t>
  </si>
  <si>
    <t>FRITZ SPRAY PAINTING</t>
  </si>
  <si>
    <t>BOX 6067</t>
  </si>
  <si>
    <t>FRY CONCRETE</t>
  </si>
  <si>
    <t>216 AVALON RD.</t>
  </si>
  <si>
    <t>COLUMBUS</t>
  </si>
  <si>
    <t>G FOX &amp; SON, INC</t>
  </si>
  <si>
    <t>6246 N. FOX ROAD</t>
  </si>
  <si>
    <t>G LAWRENCE CONSTRUCTION</t>
  </si>
  <si>
    <t>6353 W. DOUGLAS AVE.</t>
  </si>
  <si>
    <t>GANDER PLUMBING LLC</t>
  </si>
  <si>
    <t>1517 BRYNWOOD DR.</t>
  </si>
  <si>
    <t>GARTH ENTERPRISES</t>
  </si>
  <si>
    <t>2741 E 22 ST.</t>
  </si>
  <si>
    <t>CHICAGO HEIGHTS</t>
  </si>
  <si>
    <t>814 CHARLES LANE</t>
  </si>
  <si>
    <t>GC INTERNATIONAL INC</t>
  </si>
  <si>
    <t>400 N NOBLE ST., #200</t>
  </si>
  <si>
    <t>GCI GENERAL CONTRACTORS INC</t>
  </si>
  <si>
    <t>275 BRUCE ST. SUITE 100</t>
  </si>
  <si>
    <t>GENERAL ASPHALT, INC.</t>
  </si>
  <si>
    <t>P.O. BOX 394</t>
  </si>
  <si>
    <t>13381 W FOREST HOLLOW LA</t>
  </si>
  <si>
    <t>GILLEN, EDWARD E. COMPANY</t>
  </si>
  <si>
    <t>218 W. BECHER ST.</t>
  </si>
  <si>
    <t>GLEASON, MARVIN CONTRACTOR, INC DBA MARVIN GLEASON CONTRACTOR</t>
  </si>
  <si>
    <t>2811 TWIN WATERS LANE</t>
  </si>
  <si>
    <t>GMS EXCAVATOR S INC</t>
  </si>
  <si>
    <t>GOLDEN UNICORN INC.</t>
  </si>
  <si>
    <t>3141 N. DOUSMAN ST.</t>
  </si>
  <si>
    <t>GREENER GRASS SYSTMS INC</t>
  </si>
  <si>
    <t>PO BOX 3151</t>
  </si>
  <si>
    <t>EAU CLAIRE</t>
  </si>
  <si>
    <t>GREG S RITE NOW ROOTER LLC</t>
  </si>
  <si>
    <t>GROUNDWATER MGMNT SVC INC</t>
  </si>
  <si>
    <t>PO BOX 252</t>
  </si>
  <si>
    <t>NORTH LAKE</t>
  </si>
  <si>
    <t>1100 W ANDERSON CT</t>
  </si>
  <si>
    <t>GUENTHER-WAGNER-JOHNSON INC.</t>
  </si>
  <si>
    <t>1828 S 76TH ST</t>
  </si>
  <si>
    <t>1022 LUMBERMAN S TR</t>
  </si>
  <si>
    <t>H JAMES AND SONS INC</t>
  </si>
  <si>
    <t>P.O. BOX 40  4624 IDEAL RD.</t>
  </si>
  <si>
    <t>FENNIMORE</t>
  </si>
  <si>
    <t>H TOD CULVER INC</t>
  </si>
  <si>
    <t>N5298 HWY 45 SOUTH</t>
  </si>
  <si>
    <t>H20 WORKS, LLC</t>
  </si>
  <si>
    <t>E10925 STATE ROAD  60</t>
  </si>
  <si>
    <t>HAGEN DECORATES DBA NORTH CENTRAL INSULATION</t>
  </si>
  <si>
    <t>P.O. BOX 91</t>
  </si>
  <si>
    <t>HAIRSTON TRUCKING</t>
  </si>
  <si>
    <t>5021 TWIN OAKS DR.</t>
  </si>
  <si>
    <t>HALL CEILINGS</t>
  </si>
  <si>
    <t>HALVERSON CARPET CENTER LTD</t>
  </si>
  <si>
    <t>4141 KLEIN AVE.</t>
  </si>
  <si>
    <t>HARDY GEO-TECH., INC.</t>
  </si>
  <si>
    <t>952 WILLOW ST</t>
  </si>
  <si>
    <t>OMRO</t>
  </si>
  <si>
    <t>HASTINGS AIR-ENERGY CONTROL, INC.</t>
  </si>
  <si>
    <t>5555 S. WESTRIDGE DR.</t>
  </si>
  <si>
    <t>HAUGEN EXCAVATING</t>
  </si>
  <si>
    <t>4007 RUTLAND DUNN RD.</t>
  </si>
  <si>
    <t>HAWKS LAWNCARE</t>
  </si>
  <si>
    <t>2501 POST RD., #106</t>
  </si>
  <si>
    <t>HEALYS SERVICES</t>
  </si>
  <si>
    <t>2126 ALLEN BLVD.</t>
  </si>
  <si>
    <t>HEARTLAND CONSTRUCTION, INC.</t>
  </si>
  <si>
    <t>393 HARTFORD RD.</t>
  </si>
  <si>
    <t>HEINZ INDUSTRIES INC</t>
  </si>
  <si>
    <t>1447 HOWARD ST.</t>
  </si>
  <si>
    <t>ELK GROVE VILLAGE</t>
  </si>
  <si>
    <t>HELD &amp; ASSOCIATES</t>
  </si>
  <si>
    <t>6601 GRAND TETON PLAZA</t>
  </si>
  <si>
    <t>HESS,SWEITZER, INC</t>
  </si>
  <si>
    <t>117 W PITTSBURGH AVE</t>
  </si>
  <si>
    <t>HIGH CROSSING DEVELOPMENT</t>
  </si>
  <si>
    <t>11270 W PARK PL</t>
  </si>
  <si>
    <t>HOFFMAN CONSTRUCTON COMPANY</t>
  </si>
  <si>
    <t>HOVDE REALTY</t>
  </si>
  <si>
    <t>122 W WASHINGTON AVE #73</t>
  </si>
  <si>
    <t>HP POND AND PATIO LLC</t>
  </si>
  <si>
    <t>917 WALSH ROAD #113</t>
  </si>
  <si>
    <t>HUDSON TELECOMMUNICATIONS SYSTEMS INC</t>
  </si>
  <si>
    <t>PO BOX 090103</t>
  </si>
  <si>
    <t>HUML CONTRACTORS, INC.</t>
  </si>
  <si>
    <t>4220 N. NEWVILLE RD.</t>
  </si>
  <si>
    <t>HURCKMANN MECH. IND, INC.</t>
  </si>
  <si>
    <t>P.O. BOX 10977</t>
  </si>
  <si>
    <t>HYDRO-KLEAN, INC.</t>
  </si>
  <si>
    <t>132 SE SHURFINE DR.</t>
  </si>
  <si>
    <t>ANKENY</t>
  </si>
  <si>
    <t>INFRASTRUCTURE TECH INC.</t>
  </si>
  <si>
    <t>21040 COMMERCE BLVD</t>
  </si>
  <si>
    <t>INLAND DREDGE COMPANY, INC.</t>
  </si>
  <si>
    <t>3011 KNOLLCREST DR.</t>
  </si>
  <si>
    <t>INSTRUMENT CONTROL SYSTEMS, INC.</t>
  </si>
  <si>
    <t>13005  16TH AVE., N.</t>
  </si>
  <si>
    <t>INTERPOWER LINE SERVICES CORP</t>
  </si>
  <si>
    <t>2880 COMMERCE DR.</t>
  </si>
  <si>
    <t>INTERSTATE ROOF &amp; WATERPROOF INC.</t>
  </si>
  <si>
    <t>N5544 COMMERCE ROAD</t>
  </si>
  <si>
    <t>INTERSTATE SAWING CO., INC.</t>
  </si>
  <si>
    <t>7403 SLEEPY HOLLOW RD.</t>
  </si>
  <si>
    <t>IRON WORKS CONSTRUCTION LLC</t>
  </si>
  <si>
    <t>8953 HWY 57</t>
  </si>
  <si>
    <t>BAILEYS HARBOR</t>
  </si>
  <si>
    <t>54202</t>
  </si>
  <si>
    <t>J &amp; B HEATING &amp; AIR CONDITIONING</t>
  </si>
  <si>
    <t>6170 INDUSTRIAL CT.</t>
  </si>
  <si>
    <t>GREENDALE</t>
  </si>
  <si>
    <t>J &amp; B LAWN SERVICE &amp; LANDSCAPING</t>
  </si>
  <si>
    <t>3554 LAKE FARM RD.</t>
  </si>
  <si>
    <t>J &amp; D ELECTRIC INC</t>
  </si>
  <si>
    <t>W12086 HWY 33</t>
  </si>
  <si>
    <t>J &amp; D ENTERPRISES OF DULUTH</t>
  </si>
  <si>
    <t>5197 LAVAQUE RD</t>
  </si>
  <si>
    <t>J F COOK CO INC</t>
  </si>
  <si>
    <t>1177 W NORTHBRANCH DR</t>
  </si>
  <si>
    <t>J I CONSTRUCTION</t>
  </si>
  <si>
    <t>405 W. THOMPSON ST.</t>
  </si>
  <si>
    <t>LIVINGSTON</t>
  </si>
  <si>
    <t>J KASIAN &amp; SON INC</t>
  </si>
  <si>
    <t>14300 W HOWARD AV</t>
  </si>
  <si>
    <t>J N CONSTRUCTION CO</t>
  </si>
  <si>
    <t>7403 W CARMEN AVE.</t>
  </si>
  <si>
    <t>J O BRIEN &amp; CO INC</t>
  </si>
  <si>
    <t>PO BOX 25232</t>
  </si>
  <si>
    <t>J S J CONCRETE LLC</t>
  </si>
  <si>
    <t>5134 SUDBURY WAY</t>
  </si>
  <si>
    <t>J T ROOFING INC</t>
  </si>
  <si>
    <t>350 TOWER DR</t>
  </si>
  <si>
    <t>SAUKVILLE</t>
  </si>
  <si>
    <t>JACOBY WATERPROOFING</t>
  </si>
  <si>
    <t>P.O. BOX 256</t>
  </si>
  <si>
    <t>JAMES CAPE &amp; SONS CO</t>
  </si>
  <si>
    <t>P.O. BOX 044580</t>
  </si>
  <si>
    <t>JAMES R. RUFENER CONSTR.</t>
  </si>
  <si>
    <t>W2836 PINE RIDGE CT</t>
  </si>
  <si>
    <t>JARAMILLO CONTRACTORS</t>
  </si>
  <si>
    <t>4709 COUNTY RD HWY H</t>
  </si>
  <si>
    <t>JEFF S PLUMBING &amp; HEATING</t>
  </si>
  <si>
    <t>JENNINGS CONSTRUCTOIN, LLC</t>
  </si>
  <si>
    <t>8980 RANDOLF RD.</t>
  </si>
  <si>
    <t>MAZOMAINIE</t>
  </si>
  <si>
    <t>JEWELL &amp; ASSOC INC</t>
  </si>
  <si>
    <t>146 W JEFFERSON ST</t>
  </si>
  <si>
    <t>JIM S TREE SERVICE</t>
  </si>
  <si>
    <t>JIM SPAHN CONST INC</t>
  </si>
  <si>
    <t>5490 HWY Q</t>
  </si>
  <si>
    <t>JOE DEBELAK PLUMBING &amp; HEATING CO., INC.</t>
  </si>
  <si>
    <t>JOHNSON ELECTRIC</t>
  </si>
  <si>
    <t>JOKIPII DEMOLITION LLC</t>
  </si>
  <si>
    <t>4589 CTY RD TT</t>
  </si>
  <si>
    <t>K &amp; Z CONCRETE</t>
  </si>
  <si>
    <t>4410 CO. HWY TT</t>
  </si>
  <si>
    <t>KAPUR &amp; ASSOCIATES INC</t>
  </si>
  <si>
    <t>7711 NORTH PORT WASHINGTON RD.</t>
  </si>
  <si>
    <t>KAROW BROS., INC.</t>
  </si>
  <si>
    <t>4071 VINBURN ROAD</t>
  </si>
  <si>
    <t>KAZANAS INDUSTRIAL MAINTENANCE, INC.</t>
  </si>
  <si>
    <t>1025 S. FLORIDA AVE</t>
  </si>
  <si>
    <t>TARPON SPRINGS</t>
  </si>
  <si>
    <t>KCM, INC./DBA/ W. BEND/AM.BLDG.SYS.</t>
  </si>
  <si>
    <t>2334 C STONEBRIDGE CIRCLE</t>
  </si>
  <si>
    <t>KELLY PROPERTY SERVICES</t>
  </si>
  <si>
    <t>7001 RAYWOOD RD.</t>
  </si>
  <si>
    <t>KENNY INDUSTRIAL SERVICE</t>
  </si>
  <si>
    <t>"414 N. ORLEANS ST., SUITE 202"</t>
  </si>
  <si>
    <t>KENWOOD COMPANY, THE</t>
  </si>
  <si>
    <t>1955 W. KENWOOD DR.</t>
  </si>
  <si>
    <t>MAPLEWOOD</t>
  </si>
  <si>
    <t>KEVCO, INC.</t>
  </si>
  <si>
    <t>P.O. BOX 370200</t>
  </si>
  <si>
    <t>KITSON ENVIRONMENTAL SERVICES, INC.</t>
  </si>
  <si>
    <t>N4299 S. HELENVILLE RD</t>
  </si>
  <si>
    <t>HELENVILLE</t>
  </si>
  <si>
    <t>KNISH CORPORATION</t>
  </si>
  <si>
    <t>14127 GROVELAND TRAIL</t>
  </si>
  <si>
    <t>LONSDALE</t>
  </si>
  <si>
    <t>KRAUS-ANDERSON CONSTRUCTION COMPANY</t>
  </si>
  <si>
    <t>5250 EAST TERRACE DR., SUITE H</t>
  </si>
  <si>
    <t>KROUSCUP ELECTRIC INC</t>
  </si>
  <si>
    <t>221 E ALBERT ST</t>
  </si>
  <si>
    <t>KRUSZYNSKI, SCOTT, CONSTRUCTION, INC.</t>
  </si>
  <si>
    <t>7901 S. WARNER</t>
  </si>
  <si>
    <t>FREMONT</t>
  </si>
  <si>
    <t>3525 BARBARA DR</t>
  </si>
  <si>
    <t>STELING HEIGHTS</t>
  </si>
  <si>
    <t>LAKELAND ENTERPR OF RHINELANDER INC.</t>
  </si>
  <si>
    <t>675 WASHINGTON ST.</t>
  </si>
  <si>
    <t>RHINELANDER</t>
  </si>
  <si>
    <t>LAKOTA MASONRY, INC.</t>
  </si>
  <si>
    <t>LAND RESOURCE COMPANY LLC</t>
  </si>
  <si>
    <t>1310 IOWA DR.</t>
  </si>
  <si>
    <t>LARSON TRUCKING</t>
  </si>
  <si>
    <t>3572 STONE RD.</t>
  </si>
  <si>
    <t>LAZER COMMUNICATIONS</t>
  </si>
  <si>
    <t>8401  73RD AVE. NORTH</t>
  </si>
  <si>
    <t>BROOKLYN PARK</t>
  </si>
  <si>
    <t>LB COMMUNICATIONS, INC.</t>
  </si>
  <si>
    <t>P.O. BOX 8</t>
  </si>
  <si>
    <t>WONDER LAKE</t>
  </si>
  <si>
    <t>LEDCOR INDUSTRIES INC</t>
  </si>
  <si>
    <t>9560-B W BLOOMINGTON FWY</t>
  </si>
  <si>
    <t>BLOOMINGTON</t>
  </si>
  <si>
    <t>LEE S ROTO ROOTER</t>
  </si>
  <si>
    <t>LEIBOLD IRRIGATION INC.</t>
  </si>
  <si>
    <t>PO BOX 183</t>
  </si>
  <si>
    <t>EAST DUBUQUE</t>
  </si>
  <si>
    <t>LESSARD-NYREN UT INC.[MASTEC N.AM.]</t>
  </si>
  <si>
    <t>17385 FOREST BLVD. NORTH</t>
  </si>
  <si>
    <t>LEW S SEAMLESS GUTTERS &amp; ROOFING, INC.</t>
  </si>
  <si>
    <t>4713 FEMRITE DR.</t>
  </si>
  <si>
    <t>LEWIS CUSTOM BUILT CABINETS</t>
  </si>
  <si>
    <t>3909 N 35 ST.</t>
  </si>
  <si>
    <t>LINE MARKING COMPANY</t>
  </si>
  <si>
    <t>4409 BLUE MOUNDS TRL</t>
  </si>
  <si>
    <t>LONG LIFE INC.</t>
  </si>
  <si>
    <t>825 RACE ST.</t>
  </si>
  <si>
    <t>WISCONSIN DELLS</t>
  </si>
  <si>
    <t>LOPEZ CONSTRUCTION INC</t>
  </si>
  <si>
    <t>2501 N. RIVER DR.</t>
  </si>
  <si>
    <t>MOORHEAD</t>
  </si>
  <si>
    <t>M L S CUSTODIAL SERVICES INC</t>
  </si>
  <si>
    <t>530 MOORLAND RD.</t>
  </si>
  <si>
    <t>M-Z CONSTRUCTION</t>
  </si>
  <si>
    <t>1770 COUNTY ROAD J</t>
  </si>
  <si>
    <t>LINDEN</t>
  </si>
  <si>
    <t>MAD DOG, LLC</t>
  </si>
  <si>
    <t>2041 SCHADEL RD.</t>
  </si>
  <si>
    <t>RD</t>
  </si>
  <si>
    <t>MADISON BLOCK &amp; STONE INC.</t>
  </si>
  <si>
    <t>5813 N HWY 51 P.O. BOX 8894</t>
  </si>
  <si>
    <t>245 HORIZON</t>
  </si>
  <si>
    <t>MADISON CONCRETE PIPE</t>
  </si>
  <si>
    <t>3725 LEXINGTON AVE</t>
  </si>
  <si>
    <t>MADISON GAS &amp; ELECTRIC</t>
  </si>
  <si>
    <t>133 S BLAIR ST</t>
  </si>
  <si>
    <t>MADISON TELECOM INC</t>
  </si>
  <si>
    <t>1810 S PARK ST</t>
  </si>
  <si>
    <t>MADTOWN UNDERGROUND, LLC</t>
  </si>
  <si>
    <t>W309 S10404 HWY I</t>
  </si>
  <si>
    <t>MALONE S PLUMBING &amp; HEATING INC</t>
  </si>
  <si>
    <t>2371 N SHERMAN BLVD.</t>
  </si>
  <si>
    <t>MANUTEC INC</t>
  </si>
  <si>
    <t>2475 W HAMPTON AVE.</t>
  </si>
  <si>
    <t>MARKHARDT TRANSIT INC.</t>
  </si>
  <si>
    <t>8980 PRAIRIE GROVE RD.</t>
  </si>
  <si>
    <t>MARVIN S BRICK PAVERS</t>
  </si>
  <si>
    <t>PO BOX 620151   6813 ELMWOOD AV</t>
  </si>
  <si>
    <t>MARY S TRUCKING</t>
  </si>
  <si>
    <t>MASSE S FLOOR COATINGS INC</t>
  </si>
  <si>
    <t>MATRIX TECHNOLOGIES, CORP.</t>
  </si>
  <si>
    <t>8631 JEFFERSON HWY</t>
  </si>
  <si>
    <t>MAXCOR INC.</t>
  </si>
  <si>
    <t>1331 E. DUNSLOW LANE</t>
  </si>
  <si>
    <t>LOCKPORT</t>
  </si>
  <si>
    <t>MAYO CORP</t>
  </si>
  <si>
    <t>600 GRAND CANYON DR</t>
  </si>
  <si>
    <t>MCCLEOD USA</t>
  </si>
  <si>
    <t>6410 ENTERPRISE</t>
  </si>
  <si>
    <t>MCCON BUILDING CORPORATION</t>
  </si>
  <si>
    <t>MCCUTCHIN CRANE SERVICE, INC.</t>
  </si>
  <si>
    <t>727 W. CHAPEL ST.</t>
  </si>
  <si>
    <t>MCKEE ASSOC S INC</t>
  </si>
  <si>
    <t>925 WATSON AVE</t>
  </si>
  <si>
    <t>MCMULLEN &amp; PITZ CONST CO</t>
  </si>
  <si>
    <t>MECHANICAL INCORPORATED</t>
  </si>
  <si>
    <t>MECHANICLEAN, INC.</t>
  </si>
  <si>
    <t>4262 ARGOSY CT</t>
  </si>
  <si>
    <t>MEEKER CONCRETE, INC.</t>
  </si>
  <si>
    <t>1309 LOREEN DR</t>
  </si>
  <si>
    <t>MEISE CONSTRUCTION INC</t>
  </si>
  <si>
    <t>1290 OAK ST.</t>
  </si>
  <si>
    <t>MERIT CONSTRUCTION SERVICES, INC.</t>
  </si>
  <si>
    <t>1394 JACKSON ST. #324</t>
  </si>
  <si>
    <t>ST. PAUL</t>
  </si>
  <si>
    <t>METAL FORMS CONST / FEULING CONC</t>
  </si>
  <si>
    <t>2956 AIRPORT RD</t>
  </si>
  <si>
    <t>LACROSSE</t>
  </si>
  <si>
    <t>MICHAEL J. AMBLE DBA MADISON COM. LANDSC</t>
  </si>
  <si>
    <t>5580 CHERYL DR</t>
  </si>
  <si>
    <t>MICHELS PIPELINE CONSTR</t>
  </si>
  <si>
    <t>16500 W. ROGERS DR</t>
  </si>
  <si>
    <t>MID PLAINS TELEPHONE</t>
  </si>
  <si>
    <t>3210 LAURA LN</t>
  </si>
  <si>
    <t>MID-AMERICA DRILLING SERVICES, INC.</t>
  </si>
  <si>
    <t>3545 STERN AVE</t>
  </si>
  <si>
    <t>ST.CHARLES</t>
  </si>
  <si>
    <t>MIDLAND BUILDERS</t>
  </si>
  <si>
    <t>6709 RAYMOND RD</t>
  </si>
  <si>
    <t>MIDLAND CONSTRUCTION INC.</t>
  </si>
  <si>
    <t>N2665 HIGHWAY 26</t>
  </si>
  <si>
    <t>MIDSTATE ASSOCIATES INC</t>
  </si>
  <si>
    <t>2917 INTERNATIONAL LN #202</t>
  </si>
  <si>
    <t>MIDSTATE SAWING</t>
  </si>
  <si>
    <t>MIDWEST BLEACHERS, INC.</t>
  </si>
  <si>
    <t>6646 W. FAIRVIEW AVE.</t>
  </si>
  <si>
    <t>MIDWEST IRRIGATION LLC</t>
  </si>
  <si>
    <t>8080 TIMMERMAN DR.</t>
  </si>
  <si>
    <t>P.O. BOX 340437</t>
  </si>
  <si>
    <t>"1988 ENERGY DR., P.O. BOX 295"</t>
  </si>
  <si>
    <t>EAST TROY</t>
  </si>
  <si>
    <t>MIKE S CONCRETE</t>
  </si>
  <si>
    <t>BOX 291</t>
  </si>
  <si>
    <t>14485 NORTHDALE BLVD.</t>
  </si>
  <si>
    <t>MORRICK CONCRETE INC</t>
  </si>
  <si>
    <t>7063 KICK A BOO RD</t>
  </si>
  <si>
    <t>MORT S CONCRETE INC</t>
  </si>
  <si>
    <t>MUDJACKERS, THE</t>
  </si>
  <si>
    <t>BOX 807</t>
  </si>
  <si>
    <t>MUELLER PIPELINERS, INC.</t>
  </si>
  <si>
    <t>2926 SOUTH 166TH ST.</t>
  </si>
  <si>
    <t>MUSSON BROS., INC.</t>
  </si>
  <si>
    <t>"909 BOYCE DR., PO BOX 638"</t>
  </si>
  <si>
    <t>11 TEAL RD</t>
  </si>
  <si>
    <t>WAKEFIELD</t>
  </si>
  <si>
    <t>NATIONAL RESTORATION SYSTEMS, INC.</t>
  </si>
  <si>
    <t>1931 N. MEACHAM RD. #106</t>
  </si>
  <si>
    <t>NATURAL RESOURCES CONSULTING, INC.</t>
  </si>
  <si>
    <t>119 S. MAIN ST., SUITE D   PO BOX 128</t>
  </si>
  <si>
    <t>NAVIS, W-D, INC.</t>
  </si>
  <si>
    <t>P.O. BOX 48</t>
  </si>
  <si>
    <t>18 BRIDGE ST., P.O. BOX 6</t>
  </si>
  <si>
    <t>MAZOMAINE</t>
  </si>
  <si>
    <t>NELSON CURB CUTS</t>
  </si>
  <si>
    <t>6207 RENEE CT.</t>
  </si>
  <si>
    <t>NES TRAFFIC SAFETY L.P. DBA TRAFFIC SIGNING &amp; MARKING</t>
  </si>
  <si>
    <t>2573 ADVANCE ROAD</t>
  </si>
  <si>
    <t>NEUMAN POOLS INC</t>
  </si>
  <si>
    <t>W9684 BEAVERLAND PARKWAY</t>
  </si>
  <si>
    <t>NEUMANN COMPANY CONTRACTORS, INC.</t>
  </si>
  <si>
    <t>808 FORESTWOOD DR.</t>
  </si>
  <si>
    <t>ROMEOVILLE</t>
  </si>
  <si>
    <t>NEW TECH OF WISCONSIN INC</t>
  </si>
  <si>
    <t>8214 HWY 14</t>
  </si>
  <si>
    <t>11875 HICKORY LN</t>
  </si>
  <si>
    <t>DYERSVILLE</t>
  </si>
  <si>
    <t>NINE SPRINGS ENV CONSULT INC</t>
  </si>
  <si>
    <t>2817 FISH HATCHERY RD</t>
  </si>
  <si>
    <t>NONN S FLOORING INC</t>
  </si>
  <si>
    <t>NORTH CENTRAL INSULATION</t>
  </si>
  <si>
    <t>NORTH SHORE DRILLING, INC.</t>
  </si>
  <si>
    <t>1615 WISCONSIN AVE.</t>
  </si>
  <si>
    <t>NORTH STAR ENVIRONMENTAL CONSTR ROBNCO INC DBA</t>
  </si>
  <si>
    <t>P.O. BOX 658</t>
  </si>
  <si>
    <t>CHETEK</t>
  </si>
  <si>
    <t>NORTHERN ENVIRONMENTAL TECH INC.</t>
  </si>
  <si>
    <t>1214 W. VENTURE COURT</t>
  </si>
  <si>
    <t>NORTHLAND DOOR SYSTEMS, INC.</t>
  </si>
  <si>
    <t>1800 TOWER ST</t>
  </si>
  <si>
    <t>NORTHSIDE CONSTRUCTION LTD</t>
  </si>
  <si>
    <t>2714 3RD ST.</t>
  </si>
  <si>
    <t>NORTHWEST PETROLEUM SVC INC</t>
  </si>
  <si>
    <t>4080 N 20TH AVE</t>
  </si>
  <si>
    <t>1314 TIMOTHY AVE.</t>
  </si>
  <si>
    <t>NOYCE TRUCKING</t>
  </si>
  <si>
    <t>2585 KING DR.</t>
  </si>
  <si>
    <t>OCONOMOWOC IRRIGATION</t>
  </si>
  <si>
    <t>740 MILL RD</t>
  </si>
  <si>
    <t>DELAFIELD</t>
  </si>
  <si>
    <t>OIL EQUIPMENT CO INC</t>
  </si>
  <si>
    <t>4701 LIEN RD</t>
  </si>
  <si>
    <t>OMEGA WOOD LLC</t>
  </si>
  <si>
    <t>N44 W3344 WATERTOWN PLANK RD</t>
  </si>
  <si>
    <t>NASHOTAH</t>
  </si>
  <si>
    <t>ONE PLUS INC</t>
  </si>
  <si>
    <t>133 W MAIN ST</t>
  </si>
  <si>
    <t>ORIUS TELEC. SERV, US CABLE INC.</t>
  </si>
  <si>
    <t>N1013 HWY 26</t>
  </si>
  <si>
    <t>OSCAR J BOLDT CONSTRUCTION A DIV OF THE BOLDT COMPANY</t>
  </si>
  <si>
    <t>PAGE 1 CLEANERS LLC</t>
  </si>
  <si>
    <t>P.O. BOX 259930</t>
  </si>
  <si>
    <t>PAGE ELECTRIC CO., INC.</t>
  </si>
  <si>
    <t>191 BROADWAY ST.</t>
  </si>
  <si>
    <t>BERLIN</t>
  </si>
  <si>
    <t>PAR CONCRETE INC</t>
  </si>
  <si>
    <t>947 MESA DR</t>
  </si>
  <si>
    <t>PARK LANE CONSTR. &amp; DEV. CORP.</t>
  </si>
  <si>
    <t>10269 OLD RTE. 31</t>
  </si>
  <si>
    <t>CLYDE</t>
  </si>
  <si>
    <t>PARKER CONSTRUCTION</t>
  </si>
  <si>
    <t>833 WEST STREET</t>
  </si>
  <si>
    <t>PARKING LOT MAINTENANCE</t>
  </si>
  <si>
    <t>W225 N3178 DUPLAINVILLE RD</t>
  </si>
  <si>
    <t>535 HALF MILE ROAD</t>
  </si>
  <si>
    <t>PAULSON CONST INC</t>
  </si>
  <si>
    <t>PO BOX 395</t>
  </si>
  <si>
    <t>PCI PLUMBING CORP</t>
  </si>
  <si>
    <t>108 HILLTOP DR. P.O. BOX 307</t>
  </si>
  <si>
    <t>PEOPLE CONSTRUCTION INC.</t>
  </si>
  <si>
    <t>4719 IVY WOOD TRAIL</t>
  </si>
  <si>
    <t>PETE S PLUMBING SERVICE</t>
  </si>
  <si>
    <t>BOX 5395130 CRESCENT OAKS DR</t>
  </si>
  <si>
    <t>PETERSON MOVERS, LLC</t>
  </si>
  <si>
    <t>9820  52ND ST. S.</t>
  </si>
  <si>
    <t>WISCONSIN RAPIDS</t>
  </si>
  <si>
    <t>PETRAZAK EXCAVATING LTD</t>
  </si>
  <si>
    <t>N8585 BIG ISLAND RD</t>
  </si>
  <si>
    <t>PIEPER LINE [DBA OF MP SYSTEMS, INC.]</t>
  </si>
  <si>
    <t>5070 N. 35TH ST.</t>
  </si>
  <si>
    <t>PIONEER ROOFING LLC</t>
  </si>
  <si>
    <t>JOHNSONS CREEK</t>
  </si>
  <si>
    <t>PLANET PICASSO LANDSCAPERS INC</t>
  </si>
  <si>
    <t>4794 NORTON ROAD</t>
  </si>
  <si>
    <t>PLATT CONSTRUCTION INC</t>
  </si>
  <si>
    <t>7407 S. 27 ST.  P.O. BOX 320160</t>
  </si>
  <si>
    <t>FRANKLIN</t>
  </si>
  <si>
    <t>221 S MAIN ST</t>
  </si>
  <si>
    <t>POPP EXCAVATING, INC.</t>
  </si>
  <si>
    <t>685 SCHAEFER RD.</t>
  </si>
  <si>
    <t>PRAIRIE INSTALLERS, LLC</t>
  </si>
  <si>
    <t>4116 SANDSTONE DR.</t>
  </si>
  <si>
    <t>PRECAST ENGINEERING COMPANY</t>
  </si>
  <si>
    <t>2244 BLUEMOUND RD. UNIT C</t>
  </si>
  <si>
    <t>1784 N JARGO RD</t>
  </si>
  <si>
    <t>60 COMMERCE DR</t>
  </si>
  <si>
    <t>HAUPPAUGE</t>
  </si>
  <si>
    <t>PRESSURE CONCRETE INC.</t>
  </si>
  <si>
    <t>4158 MUSGROVE DR.</t>
  </si>
  <si>
    <t>FLORENCE</t>
  </si>
  <si>
    <t>PRICE &amp; SONS INC</t>
  </si>
  <si>
    <t>3008 W CAPITOL DR.</t>
  </si>
  <si>
    <t>PROCRETE, LLC</t>
  </si>
  <si>
    <t>4147 ST. HIGHWAY 13, P.O. BOX 249</t>
  </si>
  <si>
    <t>PROFESSIONAL APPLIED COATINGS, INC.</t>
  </si>
  <si>
    <t>P.O. BOX DRAWER D</t>
  </si>
  <si>
    <t>PROJECT COORDINATOR S INC.</t>
  </si>
  <si>
    <t>345 INVESTMENT CT.</t>
  </si>
  <si>
    <t>PROTECTION TECHNOLOGIES, INC.</t>
  </si>
  <si>
    <t>4123 TERMINAL DR., SUITE 200</t>
  </si>
  <si>
    <t>QUALITEC</t>
  </si>
  <si>
    <t>QUALITY BOR/EXCAVATING</t>
  </si>
  <si>
    <t>P.O. BOX 12</t>
  </si>
  <si>
    <t>NEWBURY</t>
  </si>
  <si>
    <t>QUALITY DECORATORS INC.</t>
  </si>
  <si>
    <t>3109 COMMERCIAL AVE.</t>
  </si>
  <si>
    <t>R &amp; R DOORS INC</t>
  </si>
  <si>
    <t>1205 BOURBON RD #1</t>
  </si>
  <si>
    <t>6867 DEMBY RD.</t>
  </si>
  <si>
    <t>R &amp; T MECHANICAL CONTRACTORS INC</t>
  </si>
  <si>
    <t>330 N 30 ST.</t>
  </si>
  <si>
    <t>R K SCHMITZ PLUMBING</t>
  </si>
  <si>
    <t>4134 N SUNSET CT</t>
  </si>
  <si>
    <t>R PLACE INC., RANDY S DIG. SERV.</t>
  </si>
  <si>
    <t>N 6490 CO. HWY O</t>
  </si>
  <si>
    <t>RA SMITH &amp; ASSOCIATES</t>
  </si>
  <si>
    <t>16745 W BLUEMOUND RD</t>
  </si>
  <si>
    <t>RAINDANCE ENTERPRISES INC</t>
  </si>
  <si>
    <t>5402 TEMPLE CT.</t>
  </si>
  <si>
    <t>RECONEX, INC.</t>
  </si>
  <si>
    <t>RED ARROW PAINTING INC.</t>
  </si>
  <si>
    <t>2749 N. 46 ST.</t>
  </si>
  <si>
    <t>REESEVILLE</t>
  </si>
  <si>
    <t>555 D ONOFRIO DR STE 275</t>
  </si>
  <si>
    <t>RESIDENTIAL PAINTING SPECIALIST</t>
  </si>
  <si>
    <t>6907 PRAIRIE DR.</t>
  </si>
  <si>
    <t>RICE GRADING</t>
  </si>
  <si>
    <t>2725 HWY. T</t>
  </si>
  <si>
    <t>RICH S LAWN &amp; LANDSCAPING</t>
  </si>
  <si>
    <t>PO BOX 38</t>
  </si>
  <si>
    <t>RING S QUALITY CONCRETE (R.O.C.)</t>
  </si>
  <si>
    <t>5218 PICADILLY DR.</t>
  </si>
  <si>
    <t>RITTMAN INC. D/B/A/ MULL IRON</t>
  </si>
  <si>
    <t>10 MULL DR.</t>
  </si>
  <si>
    <t>RITTMAN</t>
  </si>
  <si>
    <t>RMT INC</t>
  </si>
  <si>
    <t>744 HEARTLAND TRL</t>
  </si>
  <si>
    <t>ROACH CONCRETE INC</t>
  </si>
  <si>
    <t>P.O. BOX 435</t>
  </si>
  <si>
    <t>SULLIVAN</t>
  </si>
  <si>
    <t>ROBERT S PLUMBING INC</t>
  </si>
  <si>
    <t>S11285 HIGHWAY C</t>
  </si>
  <si>
    <t>ROYAL OAK ENGINEERING</t>
  </si>
  <si>
    <t>5610 MEDICAL CIR</t>
  </si>
  <si>
    <t>RULE CONSTRUCTION, LTD</t>
  </si>
  <si>
    <t>3696 HWY 23 NORTH</t>
  </si>
  <si>
    <t>RUNNING DEER DIVERSIFIED CONSTRUCTION LLC</t>
  </si>
  <si>
    <t>2436 PENNSYLVANIA AVE</t>
  </si>
  <si>
    <t>RUST ENV &amp; INFRA</t>
  </si>
  <si>
    <t>1210 FOURIER DR #100</t>
  </si>
  <si>
    <t>RYAN SIGNS INC</t>
  </si>
  <si>
    <t>3007 PERRY ST.</t>
  </si>
  <si>
    <t>S &amp; S LANDSCAPES LLC</t>
  </si>
  <si>
    <t>2727 ROLLING VIEW RD</t>
  </si>
  <si>
    <t>S A GEHRKE TRUCKING</t>
  </si>
  <si>
    <t>W 8298 HWY 23</t>
  </si>
  <si>
    <t>BRIGGSVILLE</t>
  </si>
  <si>
    <t>S.Z.F. COMMUNICATIONS INC.</t>
  </si>
  <si>
    <t>12191 S. RHEA DR.</t>
  </si>
  <si>
    <t>SAM S WELL DRILLING INC</t>
  </si>
  <si>
    <t>SCHNABEL FOUNDATION COMPANY</t>
  </si>
  <si>
    <t>45240 BUSINESS CT. STE 250</t>
  </si>
  <si>
    <t>STERLING</t>
  </si>
  <si>
    <t>SEAL-TECH, INC.</t>
  </si>
  <si>
    <t>320 MAIN AVE., SUITE 301</t>
  </si>
  <si>
    <t>SEECORP ENTERPRISES, LTD.</t>
  </si>
  <si>
    <t>W8347 THOMPSON RD.</t>
  </si>
  <si>
    <t>SERGENIAN S FLOOR COVERINGS INC</t>
  </si>
  <si>
    <t>SERVICE PAINTING CORPORATION</t>
  </si>
  <si>
    <t>W137 N8568 LANDOVER COURT</t>
  </si>
  <si>
    <t>SHAMROCK EARTH SERVICES, INC.</t>
  </si>
  <si>
    <t>4522 MYER RD.</t>
  </si>
  <si>
    <t>SHELBY S PAININTING &amp; DECORATING</t>
  </si>
  <si>
    <t>4706 MAHER AVE.</t>
  </si>
  <si>
    <t>SHULFER ENTERPRISES, INC.</t>
  </si>
  <si>
    <t>P.O. BOX 545</t>
  </si>
  <si>
    <t>SIG S NEVER TO SMALL CONSTRUCTION</t>
  </si>
  <si>
    <t>SIMMONS BLDG PRODUCTS</t>
  </si>
  <si>
    <t>SJ CONTRACTING INC</t>
  </si>
  <si>
    <t>510 N 27 ST.</t>
  </si>
  <si>
    <t>SOFTER LITE WINDOW CO.</t>
  </si>
  <si>
    <t>5800 N. NORTHWEST HWY</t>
  </si>
  <si>
    <t>SOUTHERN BLEACHER COMPANY INC</t>
  </si>
  <si>
    <t>801 FIFTH STREET</t>
  </si>
  <si>
    <t>GRAHAM</t>
  </si>
  <si>
    <t>SOUTHSIDE SAND, INC.</t>
  </si>
  <si>
    <t>1754 N. JARGO RD.</t>
  </si>
  <si>
    <t>SP &amp; M CONCRETE, LLC</t>
  </si>
  <si>
    <t>3049  5TH LANE</t>
  </si>
  <si>
    <t>GRAND MARSH</t>
  </si>
  <si>
    <t>110 BAKER ST. SUITE C</t>
  </si>
  <si>
    <t>ST. JOHN CONSTRUCTION</t>
  </si>
  <si>
    <t>1802 E. EDEN PLACE</t>
  </si>
  <si>
    <t>ST. FRANCIS</t>
  </si>
  <si>
    <t>STATEWIDE RAZING</t>
  </si>
  <si>
    <t>P.O. BOX 50</t>
  </si>
  <si>
    <t>GREENLEAF</t>
  </si>
  <si>
    <t>STATZ RESTORATION &amp; ENG CO</t>
  </si>
  <si>
    <t>12525-B W. CUSTER AVE.</t>
  </si>
  <si>
    <t>STEIGER CONSTRUCTION, INC.</t>
  </si>
  <si>
    <t>2812 SOUTH  28TH ST.</t>
  </si>
  <si>
    <t>STILES ENVIRON. TESTING</t>
  </si>
  <si>
    <t>W 7694 HIGHWAY  V</t>
  </si>
  <si>
    <t>STRAIGHT ARROW CONSTRUCTION COMPANY  INC.</t>
  </si>
  <si>
    <t>3190 CO. HWY N BOX 189</t>
  </si>
  <si>
    <t>STRAND &amp; ASSOCIATES</t>
  </si>
  <si>
    <t>910 W WINGRA ST</t>
  </si>
  <si>
    <t>STRONG AS STEEL CONCRETE</t>
  </si>
  <si>
    <t>607 NORTH MADISON ST.</t>
  </si>
  <si>
    <t>STS ACQUISITION CO.</t>
  </si>
  <si>
    <t>2901 W. BELTLINE HWY  SUITE 123</t>
  </si>
  <si>
    <t>SUNSET RESTORATION LLC</t>
  </si>
  <si>
    <t>1691 CTY TRK A</t>
  </si>
  <si>
    <t>SUPREME STRUCTURES</t>
  </si>
  <si>
    <t>4487 ROBERTSON ROAD</t>
  </si>
  <si>
    <t>SWANSON &amp; YOUNGDALE, INC.</t>
  </si>
  <si>
    <t>P.O. BOX 26070</t>
  </si>
  <si>
    <t>T.V. JOHN &amp; SON, INC.</t>
  </si>
  <si>
    <t>5201 NORTH 124TH ST.</t>
  </si>
  <si>
    <t>TARKENTON BROS HTG INC</t>
  </si>
  <si>
    <t>1837 HWY MM</t>
  </si>
  <si>
    <t>TAYLOR CONSERVATION, LLC</t>
  </si>
  <si>
    <t>3328 CHICAGO AVE.</t>
  </si>
  <si>
    <t>TDS TELECOM</t>
  </si>
  <si>
    <t>301 S WESTFIELD RD</t>
  </si>
  <si>
    <t>TENYER COATINGS INC.</t>
  </si>
  <si>
    <t>609 WEST CHICAGO AVE.</t>
  </si>
  <si>
    <t>BADGER</t>
  </si>
  <si>
    <t>TEST</t>
  </si>
  <si>
    <t>TEXAS COMMERCIAL FENCE, INC.</t>
  </si>
  <si>
    <t>320 SOUTHLAND RD.</t>
  </si>
  <si>
    <t>BURNET</t>
  </si>
  <si>
    <t>THARP S LTD</t>
  </si>
  <si>
    <t>ROUTE 1  BOX 95</t>
  </si>
  <si>
    <t>KEITHSBURG</t>
  </si>
  <si>
    <t>THIS IS JUST A TEST</t>
  </si>
  <si>
    <t>THOMAS INDUSTRIAL COATINGS</t>
  </si>
  <si>
    <t>2070 HIGHWAY Z</t>
  </si>
  <si>
    <t>PEVELY</t>
  </si>
  <si>
    <t>TIEDEMAN LANDSCAPING</t>
  </si>
  <si>
    <t>10957 AMENDA RD.</t>
  </si>
  <si>
    <t>TILLMANN LANDSCAPE-NURSERY, INC.</t>
  </si>
  <si>
    <t>2735 UNIVERSITY AVE.</t>
  </si>
  <si>
    <t>TIMME INC</t>
  </si>
  <si>
    <t>PO BOX 200</t>
  </si>
  <si>
    <t>ENDEAVOR</t>
  </si>
  <si>
    <t>W12061 PERGANDE RD</t>
  </si>
  <si>
    <t>TOTAL UTILITY CONT INC</t>
  </si>
  <si>
    <t>PO BOX 5066</t>
  </si>
  <si>
    <t>TOUCH AMERICA</t>
  </si>
  <si>
    <t>1944 MONAD RD</t>
  </si>
  <si>
    <t>BILLINGS</t>
  </si>
  <si>
    <t>TRI COR MECHANICAL INC</t>
  </si>
  <si>
    <t>PO BOX 1445</t>
  </si>
  <si>
    <t>TRI-COUNTY CONCRETE INC.</t>
  </si>
  <si>
    <t>1108 14TH ST.</t>
  </si>
  <si>
    <t>TRI-STATE TRAFFIC SERVICES, INC.</t>
  </si>
  <si>
    <t>16240 KELLER DR.</t>
  </si>
  <si>
    <t>TRIGGS PLUMBING CO., INC.</t>
  </si>
  <si>
    <t>1723 BELT ST</t>
  </si>
  <si>
    <t>TRISON UTILITIES INC.</t>
  </si>
  <si>
    <t>S 81 W 18878 APOLLO DR.</t>
  </si>
  <si>
    <t>TURN 2 CONSTRUCTION LLC</t>
  </si>
  <si>
    <t>175 UNION ST.</t>
  </si>
  <si>
    <t>UNDERGROUND POWER CORPORATION</t>
  </si>
  <si>
    <t>P.O. BOX 373</t>
  </si>
  <si>
    <t>UNI PUMP INC</t>
  </si>
  <si>
    <t>W140 N 5761 LILLY RD</t>
  </si>
  <si>
    <t>UNITED UNDERGROUND UTILITIES LLC</t>
  </si>
  <si>
    <t>402 S. 5TH ST.</t>
  </si>
  <si>
    <t>UNITED, INC.</t>
  </si>
  <si>
    <t>PO BOX 310 8498 MAIN ST.</t>
  </si>
  <si>
    <t>FRENCH LICK</t>
  </si>
  <si>
    <t>UPHOFF LANDSCAPING</t>
  </si>
  <si>
    <t>PO BOX 56</t>
  </si>
  <si>
    <t>US PETROLEUM EQUIP SVCS</t>
  </si>
  <si>
    <t>558 CARTER ST</t>
  </si>
  <si>
    <t>KIMBERLY</t>
  </si>
  <si>
    <t>UTILITY SERVICE CO., INC.</t>
  </si>
  <si>
    <t>P.O. BOX 1354</t>
  </si>
  <si>
    <t>PERRY</t>
  </si>
  <si>
    <t>VALLEY SEALCOAT INC</t>
  </si>
  <si>
    <t>W 6265 CONTRACTOR DR</t>
  </si>
  <si>
    <t>VAN ERT ELECTRIC CO INC</t>
  </si>
  <si>
    <t>2000 PROGRESS WAY</t>
  </si>
  <si>
    <t>KAUKAUNA</t>
  </si>
  <si>
    <t>54130</t>
  </si>
  <si>
    <t>VERIZON</t>
  </si>
  <si>
    <t>403 BROADWAY</t>
  </si>
  <si>
    <t>VIERBICHER &amp; ASSOC</t>
  </si>
  <si>
    <t>6200 MINERAL PT RD</t>
  </si>
  <si>
    <t>VIKE PLUMBING, INC.</t>
  </si>
  <si>
    <t>1611 PLEASANT HILL ROAD</t>
  </si>
  <si>
    <t>VIRTUE CONSTRUCTION LLC</t>
  </si>
  <si>
    <t>514 W. CLARENCE ST.</t>
  </si>
  <si>
    <t>VISTA DESIGN &amp; CONSTRUCTION, LLC</t>
  </si>
  <si>
    <t>W &amp; S CONCRETE, INC.</t>
  </si>
  <si>
    <t>P.O. BOX 458</t>
  </si>
  <si>
    <t>FT. ATKINSON</t>
  </si>
  <si>
    <t>W E CONCRETE CONST INC</t>
  </si>
  <si>
    <t>6859 WALLINGTON ROAD</t>
  </si>
  <si>
    <t>DE FOREST</t>
  </si>
  <si>
    <t>WAAS BORING &amp; CABLE INC</t>
  </si>
  <si>
    <t>W 10483 WAAS RD</t>
  </si>
  <si>
    <t>LOMIRA</t>
  </si>
  <si>
    <t>WABISZEWSKI &amp; ASSOCIATES, LLC</t>
  </si>
  <si>
    <t>11446 N. GLENWOOD DR.</t>
  </si>
  <si>
    <t>7025 RAYWOOD RD.</t>
  </si>
  <si>
    <t>WALLCOVERING ONE</t>
  </si>
  <si>
    <t>WALSER ELECTRIC INC.</t>
  </si>
  <si>
    <t>8609 FAIRWAY PL. SUITE 100</t>
  </si>
  <si>
    <t>WALT S TRUCKING</t>
  </si>
  <si>
    <t>N4347 MOHR RD.</t>
  </si>
  <si>
    <t>WALTERS ENTERPRISE</t>
  </si>
  <si>
    <t>1389 HOMMEN RD.</t>
  </si>
  <si>
    <t>WATER HARVESTING SOLUTION</t>
  </si>
  <si>
    <t>WAVE COMPANY</t>
  </si>
  <si>
    <t>4587 COUNTY RD.  TT</t>
  </si>
  <si>
    <t>WESTRA CONSTRUCTION INC</t>
  </si>
  <si>
    <t>W7185 HWY 49</t>
  </si>
  <si>
    <t>WHITE TRUCKING CO INC</t>
  </si>
  <si>
    <t>1138 NORTHLAND DR.</t>
  </si>
  <si>
    <t>WHITEHORSE INC</t>
  </si>
  <si>
    <t>7908 ST. CROIX CIRCLE</t>
  </si>
  <si>
    <t>WILLIAMS CONSTRUCTION CO., INC.</t>
  </si>
  <si>
    <t>2365 NORTH 24TH ST.</t>
  </si>
  <si>
    <t>WIRE CONNECTIONS</t>
  </si>
  <si>
    <t>9189 N. GOLDENDAKE DR.</t>
  </si>
  <si>
    <t>BROWNDEER</t>
  </si>
  <si>
    <t>WISCONSIN POWER &amp; LIGHT</t>
  </si>
  <si>
    <t>WISCONSIN SOIL TESTING (DIV. HIGHNITE INVEST)</t>
  </si>
  <si>
    <t>P.O. BOX 66</t>
  </si>
  <si>
    <t>WOMAN S WORK, LLC.</t>
  </si>
  <si>
    <t>2617 HOARD ST.</t>
  </si>
  <si>
    <t>WORLDWIDE INDUSTRIES, INC.</t>
  </si>
  <si>
    <t>P.O. BOX 1681</t>
  </si>
  <si>
    <t>WYLIE ROAD BORING COMPANY</t>
  </si>
  <si>
    <t>P.O. BOX 42</t>
  </si>
  <si>
    <t>BRIDGEPORT</t>
  </si>
  <si>
    <t>ZACK UTILITY CONTRACTORS, LLC</t>
  </si>
  <si>
    <t>4386  188TH AVE. PO BOX 83</t>
  </si>
  <si>
    <t>WALKERVILLE</t>
  </si>
  <si>
    <t>ZARETZKE MARINE CONSTRUCTION, INC.</t>
  </si>
  <si>
    <t>N60 W14224 KAUL AVE</t>
  </si>
  <si>
    <t>ZIEGLER EXCAVATING</t>
  </si>
  <si>
    <t>PO BOX 443</t>
  </si>
  <si>
    <t>ZIEN SERVICE INC</t>
  </si>
  <si>
    <t>2303 W MILL RD</t>
  </si>
  <si>
    <t>ZIMMERMAN PLUMBING INC</t>
  </si>
  <si>
    <t>PO BOX 117</t>
  </si>
  <si>
    <t>53901-0117</t>
  </si>
  <si>
    <t>ZUBROD DIRECTIONAL BORING, LLC</t>
  </si>
  <si>
    <t>1950 N. WISCONSIN ST. SUITE 2C   P.O. BO</t>
  </si>
  <si>
    <t>ROUTING:</t>
  </si>
  <si>
    <t>A-1 EXCAVATING INC</t>
  </si>
  <si>
    <t>PO BOX 90</t>
  </si>
  <si>
    <t>BLOOMER</t>
  </si>
  <si>
    <t>54724</t>
  </si>
  <si>
    <t>ACHTEN BUILDING SOLUTIONS LLC</t>
  </si>
  <si>
    <t>ACKER CONCRETE LLC</t>
  </si>
  <si>
    <t>4991 VOSEN RD</t>
  </si>
  <si>
    <t>5518 N CTY HWY CV</t>
  </si>
  <si>
    <t>ALL PHASE POWER SYSTEMS</t>
  </si>
  <si>
    <t>5401 KRONCKE DR</t>
  </si>
  <si>
    <t>ALLSTATE TOWER CO INC</t>
  </si>
  <si>
    <t>PO BOX 25</t>
  </si>
  <si>
    <t>HENDERSON</t>
  </si>
  <si>
    <t>42419</t>
  </si>
  <si>
    <t>AMERICAN DREAM BUILDERS</t>
  </si>
  <si>
    <t>219 CENTER ST</t>
  </si>
  <si>
    <t>SHARON</t>
  </si>
  <si>
    <t>53585</t>
  </si>
  <si>
    <t>PO BOX 369</t>
  </si>
  <si>
    <t>BIBLIOTHECA ITG LLC</t>
  </si>
  <si>
    <t>5000 MILLER CT EAST</t>
  </si>
  <si>
    <t>NORCROSS</t>
  </si>
  <si>
    <t>30071</t>
  </si>
  <si>
    <t>C &amp; C CONCRETE CONSTRUCTION LLC</t>
  </si>
  <si>
    <t>315 E MAIN ST</t>
  </si>
  <si>
    <t>CAMOSY CONSTRUCTION</t>
  </si>
  <si>
    <t>12795 120TH AV</t>
  </si>
  <si>
    <t>53142-7326</t>
  </si>
  <si>
    <t>PO BOX 190</t>
  </si>
  <si>
    <t>CG SCHMIDT INC</t>
  </si>
  <si>
    <t>11777 W LAKE PARK DR</t>
  </si>
  <si>
    <t>CITY OF MADISON - SEWER UTILITY</t>
  </si>
  <si>
    <t>1600 EMIL ST</t>
  </si>
  <si>
    <t>CITY OF MADISON - STORMWATER UTILITY</t>
  </si>
  <si>
    <t>CITY OF MADISON - TRAFFIC ENGINEERING</t>
  </si>
  <si>
    <t>215 MARTIN LUTHER KING JR BLVD</t>
  </si>
  <si>
    <t>53701</t>
  </si>
  <si>
    <t>CITY OF MADISON - WATER UTILITY</t>
  </si>
  <si>
    <t>119 E OLIN AV</t>
  </si>
  <si>
    <t>PO BOX 8367</t>
  </si>
  <si>
    <t>CONCRETE IDEA INC</t>
  </si>
  <si>
    <t>CONSTRUCTION SUPPLY &amp; ERECTION INC</t>
  </si>
  <si>
    <t>N112 W 19515 MEQUON RD</t>
  </si>
  <si>
    <t>DAKOTA INTERTEK CORP</t>
  </si>
  <si>
    <t>16600 W NATIONAL AV</t>
  </si>
  <si>
    <t>3025 PERRY ST</t>
  </si>
  <si>
    <t>DOUBLE K UNDERGROUND INC</t>
  </si>
  <si>
    <t>9266 N HOLLAND RD</t>
  </si>
  <si>
    <t>SIX LAKES</t>
  </si>
  <si>
    <t>48886</t>
  </si>
  <si>
    <t>DRESEN DECKS &amp; PATIOS INC</t>
  </si>
  <si>
    <t>9031 KATZENBUECHEL RD</t>
  </si>
  <si>
    <t>ENVIRONMENTAL PLANT SERVICES INC</t>
  </si>
  <si>
    <t>2315 HAMPDEN AV</t>
  </si>
  <si>
    <t>55114-1204</t>
  </si>
  <si>
    <t>212 MAIN ST</t>
  </si>
  <si>
    <t>PO BOX 508</t>
  </si>
  <si>
    <t>FINKS PAVING &amp; EXCAVATING INC</t>
  </si>
  <si>
    <t>GO LOOP LLC</t>
  </si>
  <si>
    <t>W11366 BLANECAE RD</t>
  </si>
  <si>
    <t>2801 SYENE RD</t>
  </si>
  <si>
    <t>1820 RADISSON ST</t>
  </si>
  <si>
    <t>2222 PLEASANT VIEW RD STE 1</t>
  </si>
  <si>
    <t>INTEGRITY ENVIRONMENTAL SERVICES INC</t>
  </si>
  <si>
    <t>2325 PARKLAWN DR STE Q</t>
  </si>
  <si>
    <t>5512 STATE RD 19 &amp; 113</t>
  </si>
  <si>
    <t>S40 W24211 Rockwood Way</t>
  </si>
  <si>
    <t>JF AHERN CO</t>
  </si>
  <si>
    <t>JFT BUILDERS LLC</t>
  </si>
  <si>
    <t>232 S WATER ST</t>
  </si>
  <si>
    <t>JR'S CONSTRUCTION AND LANDSCAPING</t>
  </si>
  <si>
    <t>JW SCHULTZ CONSTRUCTION CO INC</t>
  </si>
  <si>
    <t>KALSCHEUR LANDSCAPING INC</t>
  </si>
  <si>
    <t>7437 BLAZINGSTARS DR</t>
  </si>
  <si>
    <t>KG STEVENS INC</t>
  </si>
  <si>
    <t>16605 W VICTOR RD</t>
  </si>
  <si>
    <t>580 ENTERPRISE AV STE C</t>
  </si>
  <si>
    <t>1406B EMIL ST</t>
  </si>
  <si>
    <t>1406 B EMIL ST</t>
  </si>
  <si>
    <t>KPH ENVIRONMENTAL CORP</t>
  </si>
  <si>
    <t>1237 W BRUCE ST</t>
  </si>
  <si>
    <t>KURK CONCRETE INC</t>
  </si>
  <si>
    <t>4324 SHIANNE ST</t>
  </si>
  <si>
    <t>UNION GROVE</t>
  </si>
  <si>
    <t>53182</t>
  </si>
  <si>
    <t>LUCAS CONSTRUCTION LLC</t>
  </si>
  <si>
    <t>10608 NE UNION RD</t>
  </si>
  <si>
    <t>620 Gebhardt Rd</t>
  </si>
  <si>
    <t>200 W FRANK PIPP DR</t>
  </si>
  <si>
    <t>MADISON GAS &amp; ELECTRIC - ELECTRICAL</t>
  </si>
  <si>
    <t>PO BOX 1231</t>
  </si>
  <si>
    <t>MADISON GAS &amp; ELECTRIC - GAS</t>
  </si>
  <si>
    <t>MARK S REDDI ROOTER</t>
  </si>
  <si>
    <t>MCCANN'S UNDERGROUND</t>
  </si>
  <si>
    <t>MCKNIGHT EXCAVATING LLC</t>
  </si>
  <si>
    <t>MESSNER LANDSCAPE INC</t>
  </si>
  <si>
    <t>METAL DESIGN CORPORATION</t>
  </si>
  <si>
    <t>3242 PROGRESS RD</t>
  </si>
  <si>
    <t>NEIL SCHLOUGH TRUCKING CO LLC</t>
  </si>
  <si>
    <t>10212 E MATHEWSON RD</t>
  </si>
  <si>
    <t>NORTH AMERICAN MECHANICAL INC</t>
  </si>
  <si>
    <t>6135 NORTH AMERICAN LN</t>
  </si>
  <si>
    <t>NORTHERN METAL &amp; ROOFING CO INC</t>
  </si>
  <si>
    <t>O'BRIEN TRUCKING INC</t>
  </si>
  <si>
    <t>OLSON TOON LANDSCAPING INC/OW TRUCKING LLC</t>
  </si>
  <si>
    <t>660 JOHN NOLEN DR STE 120</t>
  </si>
  <si>
    <t>8130 BROADMOOR ST</t>
  </si>
  <si>
    <t>8520 W LISBON AV</t>
  </si>
  <si>
    <t>53222</t>
  </si>
  <si>
    <t>402 JOHN Q ADAMS ST</t>
  </si>
  <si>
    <t>PRIME MECHANICAL OF WI LLC</t>
  </si>
  <si>
    <t>429 SANDERSON ST</t>
  </si>
  <si>
    <t>PROFESSIONAL ASBESTOS REMOVAL &amp; SURVEY SERVICES CORP</t>
  </si>
  <si>
    <t>12440 W ROBIN LN</t>
  </si>
  <si>
    <t>N3715 CTY RD G</t>
  </si>
  <si>
    <t>RG HUSTON COMPANY INC</t>
  </si>
  <si>
    <t>715 POST RD STE A</t>
  </si>
  <si>
    <t>RIVERA CONSTRUCTION LLC</t>
  </si>
  <si>
    <t>3557 E WASHINGTON AV</t>
  </si>
  <si>
    <t>ROCKET CONCRETE &amp; CONSTRUCTION LTD</t>
  </si>
  <si>
    <t>SANCHEZ PAINTING CONTRACTORS INC</t>
  </si>
  <si>
    <t>2624 W GREENFIELD AV</t>
  </si>
  <si>
    <t>SCHERRER CONSTRUCTION CO INC</t>
  </si>
  <si>
    <t>601 BLACKHAWK DR</t>
  </si>
  <si>
    <t>SIDEWALK SAVERS LLC</t>
  </si>
  <si>
    <t>2658 PASADENA BLVD</t>
  </si>
  <si>
    <t>WAUWATOSA</t>
  </si>
  <si>
    <t>SPAHN, INC.</t>
  </si>
  <si>
    <t>69 Empire Drive</t>
  </si>
  <si>
    <t>St Paul</t>
  </si>
  <si>
    <t>55103</t>
  </si>
  <si>
    <t>SRS ROOFING &amp; SHEET METAL INC</t>
  </si>
  <si>
    <t>818 BAKKE AV</t>
  </si>
  <si>
    <t>2104 CHARMAR DR</t>
  </si>
  <si>
    <t>LOVES PARK</t>
  </si>
  <si>
    <t>61111</t>
  </si>
  <si>
    <t>TBE GROUP INC</t>
  </si>
  <si>
    <t>TOM'S BOBCAT SERVICE LLC</t>
  </si>
  <si>
    <t>2916 S CHERY AV</t>
  </si>
  <si>
    <t>TURNKEY NETWORK SOLUTIONS INC</t>
  </si>
  <si>
    <t>VINII LLC dba VINII SOLAR ENGINEERING</t>
  </si>
  <si>
    <t>7100 W FOND DU LAC AV STE 101A</t>
  </si>
  <si>
    <t>53218</t>
  </si>
  <si>
    <t>WEST SHORE GROUP INC</t>
  </si>
  <si>
    <t>460 CEDAR ST</t>
  </si>
  <si>
    <t>WESTERN CONTRACTORS INC</t>
  </si>
  <si>
    <t>18025 W LINCOLN</t>
  </si>
  <si>
    <t>14 Marsh Court</t>
  </si>
  <si>
    <t>WIL-SURGE ELECTRIC INC</t>
  </si>
  <si>
    <t>N6 W23633 BLUEMOUND RD</t>
  </si>
  <si>
    <t>2 DOG CONSTRUCTION LLC</t>
  </si>
  <si>
    <t>2 DOGS CONSTRUCTION LLC</t>
  </si>
  <si>
    <t>AECOM</t>
  </si>
  <si>
    <t>555 S FLOWER ST STE 3700</t>
  </si>
  <si>
    <t>LOS ANGELES</t>
  </si>
  <si>
    <t>CA</t>
  </si>
  <si>
    <t>90071-2300</t>
  </si>
  <si>
    <t>AL LTD LANDSCAPING</t>
  </si>
  <si>
    <t>6602 GRAND TETON PLAZA STE 100A</t>
  </si>
  <si>
    <t>ALL-WAYS CONTRACTORS INC</t>
  </si>
  <si>
    <t>PO BOX 798</t>
  </si>
  <si>
    <t>ELM GROVE</t>
  </si>
  <si>
    <t>53122</t>
  </si>
  <si>
    <t>ALLIANT ENERGY</t>
  </si>
  <si>
    <t>2147 cty pb</t>
  </si>
  <si>
    <t>AMERICAN DEMOLITION CORP</t>
  </si>
  <si>
    <t>305 RAMONA AV</t>
  </si>
  <si>
    <t>ARCHITECTURAL RAILINGS &amp; GRILLES, INC</t>
  </si>
  <si>
    <t>2031 CAROLINA PLACE DR</t>
  </si>
  <si>
    <t>FORT MILL</t>
  </si>
  <si>
    <t>SC</t>
  </si>
  <si>
    <t>29708</t>
  </si>
  <si>
    <t>B &amp; B QUALITY BUILDING RESTORATION INC</t>
  </si>
  <si>
    <t>4111 CATALPA LN</t>
  </si>
  <si>
    <t>PO BOX 5760</t>
  </si>
  <si>
    <t>BOART LONGYEAR CO</t>
  </si>
  <si>
    <t>10808 S RIVERFRONT PKWY</t>
  </si>
  <si>
    <t>SOUTH JORDAN</t>
  </si>
  <si>
    <t>UT</t>
  </si>
  <si>
    <t>84095</t>
  </si>
  <si>
    <t>CAPITAL STEEL ERECTORS INC</t>
  </si>
  <si>
    <t>8990 ZWETTLER RD</t>
  </si>
  <si>
    <t>PO BOX 33</t>
  </si>
  <si>
    <t>COREX EXCAVATION &amp; CONSTRUCTION LLC</t>
  </si>
  <si>
    <t>PO BOX 276</t>
  </si>
  <si>
    <t>CUBIC WALL SYSTEMS INC</t>
  </si>
  <si>
    <t>4921 TRIANGLE ST</t>
  </si>
  <si>
    <t>EARTH SOLUTIONS INC</t>
  </si>
  <si>
    <t>40W205 DEER RUN DR</t>
  </si>
  <si>
    <t>ST CHARLES</t>
  </si>
  <si>
    <t>60175</t>
  </si>
  <si>
    <t>EARTHSCAPE CURB &amp; MULCH LLC</t>
  </si>
  <si>
    <t>W3420 SIEVERT RD</t>
  </si>
  <si>
    <t>ENERGY EFFICIENT SOLUTIONS LLC</t>
  </si>
  <si>
    <t>521 BUSINESS PARK CR</t>
  </si>
  <si>
    <t>EP MCMAHON &amp; SONS</t>
  </si>
  <si>
    <t>FIRESTOPPING SPECIALISTS LLC</t>
  </si>
  <si>
    <t>1100 1/2 WITTMANN DR</t>
  </si>
  <si>
    <t>54952</t>
  </si>
  <si>
    <t>GANSER COMPANY INC</t>
  </si>
  <si>
    <t>2616 INDUSTRIAL DR</t>
  </si>
  <si>
    <t>HARD ROCK SAWING &amp; DRILLING SPECIALIST CO</t>
  </si>
  <si>
    <t>N625 SE BASS LAKE RD</t>
  </si>
  <si>
    <t>KESHENA</t>
  </si>
  <si>
    <t>54135</t>
  </si>
  <si>
    <t>HJ MARTIN &amp; SON INC</t>
  </si>
  <si>
    <t>54303</t>
  </si>
  <si>
    <t>INTEGRATED LAKES MANAGEMENT</t>
  </si>
  <si>
    <t>120 LEBARON ST</t>
  </si>
  <si>
    <t>WAUKEGAN</t>
  </si>
  <si>
    <t>60085</t>
  </si>
  <si>
    <t>INTERIOR INSTALLATION SERVICES INC</t>
  </si>
  <si>
    <t>1598 WESTERN AV</t>
  </si>
  <si>
    <t>JH FINDORFF &amp; SON INC</t>
  </si>
  <si>
    <t>JI CONSTRUCTION</t>
  </si>
  <si>
    <t>JL ANDERSON CONCRETE LLC</t>
  </si>
  <si>
    <t>JP CULLEN &amp; SONS INC</t>
  </si>
  <si>
    <t>W197 N 7555 F &amp; W COURT</t>
  </si>
  <si>
    <t>KIRK SWEENEY CONCRETE</t>
  </si>
  <si>
    <t>1000 24TH ST</t>
  </si>
  <si>
    <t>L &amp; S INSULATION</t>
  </si>
  <si>
    <t>LC UNITED PAINTING CO</t>
  </si>
  <si>
    <t>Lorenz Masonry</t>
  </si>
  <si>
    <t>LS BLACK CONSTRUCTORS</t>
  </si>
  <si>
    <t>1959 SLOAN PL STE 140</t>
  </si>
  <si>
    <t>MADISON GAS &amp; ELECTRIC CO INC</t>
  </si>
  <si>
    <t>2147 CTY PB</t>
  </si>
  <si>
    <t>2238 W BLUEMOUND RD STE E</t>
  </si>
  <si>
    <t>MIDDLETON INSULATION SYSTEMS LLC</t>
  </si>
  <si>
    <t>PO BOX 620572</t>
  </si>
  <si>
    <t>53562-0572</t>
  </si>
  <si>
    <t>MIDWEST FIREPROOFING LLC</t>
  </si>
  <si>
    <t>9404 CORSAIR RD STE 102</t>
  </si>
  <si>
    <t>FRANKFORT</t>
  </si>
  <si>
    <t>60423</t>
  </si>
  <si>
    <t>4060 N 34th St</t>
  </si>
  <si>
    <t>MJ ELECTRIC INC</t>
  </si>
  <si>
    <t>MZ CONSTRUCTION INC</t>
  </si>
  <si>
    <t>PO BOX 530</t>
  </si>
  <si>
    <t>1240 E WASHINGTON AV</t>
  </si>
  <si>
    <t>NICHOLSON CUSTOM WORKS LLC</t>
  </si>
  <si>
    <t>8623 DAVIS ST</t>
  </si>
  <si>
    <t>W230 S7085 GUTHRIE SCHOOL RD</t>
  </si>
  <si>
    <t>OLYMPIC COMPANIES INC</t>
  </si>
  <si>
    <t>WAUKESAH</t>
  </si>
  <si>
    <t>PAPENDORF ELECTRIC LLC</t>
  </si>
  <si>
    <t>N3596 AEBLY RD</t>
  </si>
  <si>
    <t>QUA TERRA STORMWATER MANAGEMENT LLC</t>
  </si>
  <si>
    <t>2494 CHARMANY WAY</t>
  </si>
  <si>
    <t>QUALITY CONCRETE OF MADISON</t>
  </si>
  <si>
    <t>RADTKE CONTRACTORS INC</t>
  </si>
  <si>
    <t>6408 CROSS RD</t>
  </si>
  <si>
    <t>WINNECONNE</t>
  </si>
  <si>
    <t>54986</t>
  </si>
  <si>
    <t>RAMSCO</t>
  </si>
  <si>
    <t>902 S RANDALL RD STE C282</t>
  </si>
  <si>
    <t>RYANS RENOVATIONS LLC</t>
  </si>
  <si>
    <t>SAK CONSTRUCTION LLC</t>
  </si>
  <si>
    <t>864 HOFF RD</t>
  </si>
  <si>
    <t>O'FALLON</t>
  </si>
  <si>
    <t>63366</t>
  </si>
  <si>
    <t>SCOTT MCNEILL ENTERPRISES LLC</t>
  </si>
  <si>
    <t>1903 BERLIN RD</t>
  </si>
  <si>
    <t>SNYDER'S EXCAVATION LLC</t>
  </si>
  <si>
    <t>302 FORRESTON DR</t>
  </si>
  <si>
    <t>STRATA EARTH SERVICES LLC</t>
  </si>
  <si>
    <t>811 E PARK AV</t>
  </si>
  <si>
    <t>LIBERTYVILLE</t>
  </si>
  <si>
    <t>60048</t>
  </si>
  <si>
    <t>SUPER WESTERN INC</t>
  </si>
  <si>
    <t>THERMO DYNAMICS</t>
  </si>
  <si>
    <t>V &amp; T PAINTING LLC</t>
  </si>
  <si>
    <t>29585 GRAMERCY CT</t>
  </si>
  <si>
    <t>FARMINGTON HILLS</t>
  </si>
  <si>
    <t>48336</t>
  </si>
  <si>
    <t>VECTOR CONSTRUCTION INC</t>
  </si>
  <si>
    <t>3814 THIRD AVE NW</t>
  </si>
  <si>
    <t>FARGO</t>
  </si>
  <si>
    <t>ND</t>
  </si>
  <si>
    <t>58102</t>
  </si>
  <si>
    <t>2445 S 179TH ST. STE E</t>
  </si>
  <si>
    <t>10501 W RESEARCH DR</t>
  </si>
  <si>
    <t>W &amp; D NAVIS INC</t>
  </si>
  <si>
    <t>WHITE CONSTRUCTION COMPANY INC</t>
  </si>
  <si>
    <t>ZANDER SOLUTIONS LLC</t>
  </si>
  <si>
    <t>3316 MEADOW RD</t>
  </si>
  <si>
    <t>CUSTOFOAM CORPORATION</t>
  </si>
  <si>
    <t>MAUSTON</t>
  </si>
  <si>
    <t>53948</t>
  </si>
  <si>
    <t>GALLITZ GRADING INC</t>
  </si>
  <si>
    <t>W4546 USH 18</t>
  </si>
  <si>
    <t>GEISS SOIL &amp; SAMPLES LLC</t>
  </si>
  <si>
    <t>W4490 POPE RD</t>
  </si>
  <si>
    <t>W143 N9358 HENRY STARK RD</t>
  </si>
  <si>
    <t>N57 W13250 SHENANDOAH DR</t>
  </si>
  <si>
    <t>STUCKEY CONSTRUCTION CO INC</t>
  </si>
  <si>
    <t>60087</t>
  </si>
  <si>
    <t>URBAN'S PARTITION &amp; REMODELING CO</t>
  </si>
  <si>
    <t>PO BOX 5289</t>
  </si>
  <si>
    <t>NORTHVILLE</t>
  </si>
  <si>
    <t>48167-5289</t>
  </si>
  <si>
    <t>Chase O'Brien</t>
  </si>
  <si>
    <t>Change Order Description:</t>
  </si>
  <si>
    <t>Contract Name:</t>
  </si>
  <si>
    <t>CO 1</t>
  </si>
  <si>
    <t>N/B*</t>
  </si>
  <si>
    <r>
      <t xml:space="preserve">The new </t>
    </r>
    <r>
      <rPr>
        <b/>
        <sz val="9"/>
        <rFont val="Arial"/>
        <family val="2"/>
      </rPr>
      <t>Contract Sum</t>
    </r>
    <r>
      <rPr>
        <sz val="9"/>
        <rFont val="Arial"/>
        <family val="2"/>
      </rPr>
      <t xml:space="preserve"> including this Change Order will be</t>
    </r>
  </si>
  <si>
    <r>
      <t>Net Change</t>
    </r>
    <r>
      <rPr>
        <sz val="9"/>
        <rFont val="Arial"/>
        <family val="2"/>
      </rPr>
      <t xml:space="preserve"> in </t>
    </r>
    <r>
      <rPr>
        <b/>
        <sz val="9"/>
        <rFont val="Arial"/>
        <family val="2"/>
      </rPr>
      <t>Contract Time</t>
    </r>
    <r>
      <rPr>
        <sz val="9"/>
        <rFont val="Arial"/>
        <family val="2"/>
      </rPr>
      <t xml:space="preserve"> by previous change order</t>
    </r>
  </si>
  <si>
    <r>
      <t>Contract Time/Completion Date</t>
    </r>
    <r>
      <rPr>
        <sz val="9"/>
        <rFont val="Arial"/>
        <family val="2"/>
      </rPr>
      <t xml:space="preserve"> prior to this change order</t>
    </r>
  </si>
  <si>
    <r>
      <t xml:space="preserve">Additional day(s) </t>
    </r>
    <r>
      <rPr>
        <sz val="9"/>
        <rFont val="Arial"/>
        <family val="2"/>
      </rPr>
      <t>as a result of this Change Order</t>
    </r>
  </si>
  <si>
    <r>
      <t>Net Change</t>
    </r>
    <r>
      <rPr>
        <sz val="9"/>
        <rFont val="Arial"/>
        <family val="2"/>
      </rPr>
      <t xml:space="preserve"> in </t>
    </r>
    <r>
      <rPr>
        <b/>
        <sz val="9"/>
        <rFont val="Arial"/>
        <family val="2"/>
      </rPr>
      <t>Contract Time</t>
    </r>
    <r>
      <rPr>
        <sz val="9"/>
        <rFont val="Arial"/>
        <family val="2"/>
      </rPr>
      <t xml:space="preserve"> by previous change orders</t>
    </r>
  </si>
  <si>
    <t>Street</t>
  </si>
  <si>
    <t>Sewer-Sanitary</t>
  </si>
  <si>
    <t>Sewer-Storm</t>
  </si>
  <si>
    <t>Water</t>
  </si>
  <si>
    <t>Electrical</t>
  </si>
  <si>
    <t>Actual vs. Estimated Quantities differ.</t>
  </si>
  <si>
    <t>Missing Bid Item or Additional Bid Item needed.</t>
  </si>
  <si>
    <t>Field Decision (Expanded Scope).</t>
  </si>
  <si>
    <t>Differing site conditions.</t>
  </si>
  <si>
    <t>Design did not adequately anticipate field conditions.</t>
  </si>
  <si>
    <t>Underground conflicts (utility revision)</t>
  </si>
  <si>
    <t>Time Extension</t>
  </si>
  <si>
    <t>No</t>
  </si>
  <si>
    <t>SUBMITTED BY</t>
  </si>
  <si>
    <t>DATE</t>
  </si>
  <si>
    <t>REVIEWED BY</t>
  </si>
  <si>
    <t>DESIGNER</t>
  </si>
  <si>
    <t>DESIGNER'S SECTION HEAD</t>
  </si>
  <si>
    <t>CITY ENGINEER</t>
  </si>
  <si>
    <t>Type of Change Order (check all that apply):</t>
  </si>
  <si>
    <r>
      <rPr>
        <b/>
        <sz val="6"/>
        <rFont val="Arial"/>
        <family val="2"/>
      </rPr>
      <t>*</t>
    </r>
    <r>
      <rPr>
        <sz val="6"/>
        <rFont val="Arial"/>
        <family val="2"/>
      </rPr>
      <t>Mark if negotiated (N) or bid (B) unit price</t>
    </r>
  </si>
  <si>
    <t>Other:</t>
  </si>
  <si>
    <t>Yes (explanation):</t>
  </si>
  <si>
    <t>Project/MUNIS No.</t>
  </si>
  <si>
    <t>DRAX INC.</t>
  </si>
  <si>
    <t>53704-3152</t>
  </si>
  <si>
    <t>2801 INTERNATIONAL LN SUITE 205</t>
  </si>
  <si>
    <t>Contract paid to date</t>
  </si>
  <si>
    <t>MILLEN ROOFING</t>
  </si>
  <si>
    <t>8747 N 107TH ST</t>
  </si>
  <si>
    <t>PO BOX 167</t>
  </si>
  <si>
    <t>53555-0167</t>
  </si>
  <si>
    <t>% of Original</t>
  </si>
  <si>
    <t>Parks</t>
  </si>
  <si>
    <t>8)</t>
  </si>
  <si>
    <t>Greg Fries</t>
  </si>
  <si>
    <t>Calendar Days</t>
  </si>
  <si>
    <t>The Construction Supervisor is authorized to approve change orders up to $10,000 provided that the sum of the change order under consideration and the previous change orders do not exceed  the contract contingency, (generally 8% of the contract lump sum bid).</t>
  </si>
  <si>
    <t>Change orders over $10,000 provided that the sum of the change order under consideration and the previous change orders do not exceed the contract contingency shall be approved by the City Engineer or the sponsoring agency Division or Department Head.</t>
  </si>
  <si>
    <t>The City Engineer may approve change orders which are, in his opinion, necessary to safeguard life or property or guard the City against financial risk or loss provided that the City Engineer report the situation to the Board at the first opportunity.</t>
  </si>
  <si>
    <t>Change orders which alter the completion date, substantially alter the scope, or are over $20,000 or change orders in which the sum of the change order under consideration and the previous change orders exceed the contract contingency shall be approved by the Board of Public Works.</t>
  </si>
  <si>
    <t>a.   Validity of change order, and</t>
  </si>
  <si>
    <t>b.   Extent of his/her authority to commit the City to any change order whenever it is an added cost or deduction.</t>
  </si>
  <si>
    <t>c.   That the change order scope or cost, if applicable, is reflective of the value of the work and in the interest of the City.</t>
  </si>
  <si>
    <t>Change Orders in Aggregate shall not exceed 15% of the original contract total without prior approval from the City Engineer.</t>
  </si>
  <si>
    <t>Ald District</t>
  </si>
  <si>
    <t>EN Admin</t>
  </si>
  <si>
    <t>Facilities</t>
  </si>
  <si>
    <t>BUILDING RESTORATION CORP</t>
  </si>
  <si>
    <t>1920 OAKCREST AVE, SUITE 1</t>
  </si>
  <si>
    <t>ROSEVILLE</t>
  </si>
  <si>
    <t>PROAXIS LLC</t>
  </si>
  <si>
    <t>2738 PROGRESS RD</t>
  </si>
  <si>
    <t>BERGLUND CONSTRUCTION</t>
  </si>
  <si>
    <t>1650 MILLER PARK WAY</t>
  </si>
  <si>
    <t>5900 HWY D</t>
  </si>
  <si>
    <t>ELECTRICIAN INC, THE</t>
  </si>
  <si>
    <t>2930 N BRITT RD</t>
  </si>
  <si>
    <t>2800 MECCA DR</t>
  </si>
  <si>
    <t>MASTER TO COPY TO NEW FOLDER</t>
  </si>
  <si>
    <t>S&amp;L UNDERGROUND INC</t>
  </si>
  <si>
    <t>429 VENTURE CT</t>
  </si>
  <si>
    <t>1224 MOUNT VIEW LN</t>
  </si>
  <si>
    <t>ROCK SOLID TRAIL CONTRACTING LLC</t>
  </si>
  <si>
    <t>COPPER HARBOR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</si>
</sst>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F800]dddd\,\ mmmm\ dd\,\ yyyy"/>
    <numFmt numFmtId="165" formatCode="0.00_);[Red]\(0.00\)"/>
    <numFmt numFmtId="166" formatCode="[$-409]mmmm\ d\,\ yyyy;@"/>
    <numFmt numFmtId="167" formatCode="m/d/yy;@"/>
  </numFmts>
  <fonts count="9" x14ac:knownFonts="1">
    <font>
      <sz val="10"/>
      <name val="Arial"/>
    </font>
    <font>
      <sz val="8"/>
      <name val="Arial"/>
      <family val="2"/>
    </font>
    <font>
      <b/>
      <sz val="10"/>
      <name val="Arial"/>
      <family val="2"/>
    </font>
    <font>
      <b/>
      <sz val="9"/>
      <name val="Arial"/>
      <family val="2"/>
    </font>
    <font>
      <sz val="9"/>
      <name val="Arial"/>
      <family val="2"/>
    </font>
    <font>
      <sz val="6"/>
      <name val="Arial"/>
      <family val="2"/>
    </font>
    <font>
      <b/>
      <sz val="6"/>
      <name val="Arial"/>
      <family val="2"/>
    </font>
    <font>
      <sz val="10"/>
      <name val="Arial"/>
      <family val="2"/>
    </font>
    <font>
      <u val="singleAccounting"/>
      <sz val="9"/>
      <name val="Arial"/>
      <family val="2"/>
    </font>
  </fonts>
  <fills count="5">
    <fill>
      <patternFill patternType="none"/>
    </fill>
    <fill>
      <patternFill patternType="gray125"/>
    </fill>
    <fill>
      <patternFill patternType="solid">
        <fgColor indexed="8"/>
        <bgColor indexed="64"/>
      </patternFill>
    </fill>
    <fill>
      <patternFill patternType="solid">
        <fgColor rgb="FFFFFFCC"/>
        <bgColor indexed="64"/>
      </patternFill>
    </fill>
    <fill>
      <patternFill patternType="solid">
        <fgColor theme="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s>
  <cellStyleXfs count="2">
    <xf numFmtId="0" fontId="0" fillId="0" borderId="0"/>
    <xf numFmtId="44" fontId="7" fillId="0" borderId="0" applyFont="0" applyFill="0" applyBorder="0" applyAlignment="0" applyProtection="0"/>
  </cellStyleXfs>
  <cellXfs count="144">
    <xf numFmtId="0" fontId="0" fillId="0" borderId="0" xfId="0"/>
    <xf numFmtId="0" fontId="2" fillId="0" borderId="0" xfId="0" applyFont="1"/>
    <xf numFmtId="0" fontId="0" fillId="0" borderId="0" xfId="0" applyFont="1"/>
    <xf numFmtId="0" fontId="4" fillId="0" borderId="0" xfId="0" applyFont="1" applyAlignment="1" applyProtection="1">
      <alignment vertical="center"/>
    </xf>
    <xf numFmtId="0" fontId="4" fillId="0" borderId="0" xfId="0" applyFont="1" applyBorder="1" applyAlignment="1" applyProtection="1">
      <alignment horizontal="right" vertical="center"/>
    </xf>
    <xf numFmtId="14" fontId="4" fillId="3" borderId="1" xfId="0" applyNumberFormat="1" applyFont="1" applyFill="1" applyBorder="1" applyAlignment="1" applyProtection="1">
      <alignment vertical="center"/>
      <protection locked="0"/>
    </xf>
    <xf numFmtId="0" fontId="4" fillId="0" borderId="0" xfId="0" applyFont="1" applyAlignment="1">
      <alignment vertical="center"/>
    </xf>
    <xf numFmtId="14" fontId="4" fillId="0" borderId="1" xfId="0" applyNumberFormat="1" applyFont="1" applyFill="1" applyBorder="1" applyAlignme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4" fillId="0" borderId="1" xfId="0" applyFont="1" applyFill="1" applyBorder="1" applyAlignment="1" applyProtection="1">
      <alignment horizontal="center" vertical="center"/>
    </xf>
    <xf numFmtId="0" fontId="4" fillId="3" borderId="1" xfId="0" applyFont="1" applyFill="1" applyBorder="1" applyAlignment="1" applyProtection="1">
      <alignment vertical="center"/>
      <protection locked="0"/>
    </xf>
    <xf numFmtId="0" fontId="4" fillId="0" borderId="0" xfId="0" applyFont="1" applyBorder="1" applyAlignment="1" applyProtection="1">
      <alignment vertical="center"/>
    </xf>
    <xf numFmtId="164" fontId="4" fillId="0" borderId="0" xfId="0" applyNumberFormat="1" applyFont="1" applyAlignment="1" applyProtection="1">
      <alignment vertical="center"/>
    </xf>
    <xf numFmtId="0" fontId="4" fillId="0" borderId="0" xfId="0" applyFont="1" applyAlignment="1" applyProtection="1">
      <alignment vertical="center"/>
      <protection locked="0"/>
    </xf>
    <xf numFmtId="0" fontId="4" fillId="3" borderId="1" xfId="0" applyFont="1" applyFill="1" applyBorder="1" applyAlignment="1" applyProtection="1">
      <alignment horizontal="left" vertical="center"/>
      <protection locked="0"/>
    </xf>
    <xf numFmtId="165" fontId="4" fillId="3" borderId="1"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40" fontId="4" fillId="3" borderId="1" xfId="0" applyNumberFormat="1" applyFont="1" applyFill="1" applyBorder="1" applyAlignment="1" applyProtection="1">
      <alignment horizontal="center" vertical="center"/>
      <protection locked="0"/>
    </xf>
    <xf numFmtId="40" fontId="4" fillId="0" borderId="1" xfId="0" applyNumberFormat="1" applyFont="1" applyBorder="1" applyAlignment="1" applyProtection="1">
      <alignment vertical="center"/>
    </xf>
    <xf numFmtId="40" fontId="4" fillId="3" borderId="1" xfId="0" applyNumberFormat="1" applyFont="1" applyFill="1" applyBorder="1" applyAlignment="1" applyProtection="1">
      <alignment vertical="center"/>
      <protection locked="0"/>
    </xf>
    <xf numFmtId="40" fontId="4" fillId="2" borderId="1" xfId="0" applyNumberFormat="1" applyFont="1" applyFill="1" applyBorder="1" applyAlignment="1" applyProtection="1">
      <alignment vertical="center"/>
    </xf>
    <xf numFmtId="40" fontId="4" fillId="0" borderId="0" xfId="0" applyNumberFormat="1" applyFont="1" applyFill="1" applyBorder="1" applyAlignment="1" applyProtection="1">
      <alignment vertical="center"/>
    </xf>
    <xf numFmtId="0" fontId="4" fillId="0" borderId="3" xfId="0" applyFont="1" applyBorder="1" applyAlignment="1" applyProtection="1">
      <alignment vertical="center"/>
    </xf>
    <xf numFmtId="0" fontId="4" fillId="0" borderId="3" xfId="0" applyFont="1" applyBorder="1"/>
    <xf numFmtId="0" fontId="4" fillId="0" borderId="0" xfId="0" applyFont="1"/>
    <xf numFmtId="0" fontId="4" fillId="0" borderId="4" xfId="0" applyFont="1" applyBorder="1" applyAlignment="1" applyProtection="1">
      <alignment vertical="center"/>
    </xf>
    <xf numFmtId="0" fontId="4" fillId="0" borderId="0" xfId="0" applyFont="1" applyBorder="1"/>
    <xf numFmtId="0" fontId="3" fillId="0" borderId="4" xfId="0" applyFont="1" applyBorder="1" applyAlignment="1" applyProtection="1">
      <alignment vertical="center"/>
    </xf>
    <xf numFmtId="14" fontId="4" fillId="0" borderId="0" xfId="0" applyNumberFormat="1" applyFont="1" applyAlignment="1" applyProtection="1">
      <alignment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6" xfId="0" applyFont="1" applyBorder="1"/>
    <xf numFmtId="0" fontId="4" fillId="0" borderId="0" xfId="0" applyFont="1" applyAlignment="1">
      <alignment horizontal="right" vertical="center"/>
    </xf>
    <xf numFmtId="0" fontId="3" fillId="0" borderId="0" xfId="0" applyFont="1" applyAlignment="1" applyProtection="1">
      <alignment vertical="center"/>
    </xf>
    <xf numFmtId="0" fontId="4" fillId="0" borderId="0" xfId="0" applyFont="1" applyAlignment="1" applyProtection="1">
      <alignment horizontal="left" vertical="center" indent="1"/>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4" fillId="0" borderId="0" xfId="0" applyFont="1" applyBorder="1" applyAlignment="1" applyProtection="1">
      <alignment horizontal="left" vertical="center" indent="1"/>
    </xf>
    <xf numFmtId="0" fontId="4" fillId="0" borderId="1" xfId="0" applyFont="1" applyBorder="1" applyAlignment="1" applyProtection="1">
      <alignment vertical="center"/>
    </xf>
    <xf numFmtId="0" fontId="4" fillId="0" borderId="1" xfId="0" applyFont="1" applyFill="1" applyBorder="1" applyAlignment="1" applyProtection="1">
      <alignment vertical="center"/>
    </xf>
    <xf numFmtId="40" fontId="4" fillId="0" borderId="1" xfId="0" applyNumberFormat="1" applyFont="1" applyFill="1" applyBorder="1" applyAlignment="1" applyProtection="1">
      <alignment vertical="center"/>
    </xf>
    <xf numFmtId="0" fontId="4" fillId="0" borderId="0" xfId="0" quotePrefix="1" applyFont="1" applyAlignment="1">
      <alignment vertical="center"/>
    </xf>
    <xf numFmtId="2" fontId="4" fillId="0" borderId="0" xfId="0" applyNumberFormat="1" applyFont="1" applyAlignment="1">
      <alignment vertical="center"/>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5" fillId="0" borderId="0" xfId="0" applyFont="1" applyAlignment="1">
      <alignment horizontal="righ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4" fillId="0" borderId="0" xfId="0" applyFont="1" applyFill="1" applyBorder="1" applyAlignment="1" applyProtection="1">
      <alignment vertical="top"/>
    </xf>
    <xf numFmtId="0" fontId="3" fillId="0" borderId="0" xfId="0" applyFont="1" applyAlignment="1" applyProtection="1">
      <alignment horizontal="left" vertical="top"/>
    </xf>
    <xf numFmtId="0" fontId="3" fillId="0" borderId="0" xfId="0" applyFont="1" applyFill="1" applyBorder="1" applyAlignment="1" applyProtection="1">
      <alignment vertical="top"/>
    </xf>
    <xf numFmtId="0" fontId="4" fillId="3" borderId="1" xfId="0" applyFont="1" applyFill="1" applyBorder="1" applyAlignment="1" applyProtection="1">
      <alignment vertical="top"/>
      <protection locked="0"/>
    </xf>
    <xf numFmtId="0" fontId="4" fillId="0" borderId="0" xfId="0" applyFont="1" applyAlignment="1" applyProtection="1">
      <alignment vertical="top"/>
    </xf>
    <xf numFmtId="0" fontId="4" fillId="0" borderId="7" xfId="0" applyFont="1" applyFill="1" applyBorder="1" applyAlignment="1" applyProtection="1">
      <alignment vertical="top"/>
    </xf>
    <xf numFmtId="0" fontId="1" fillId="0" borderId="0" xfId="0" applyFont="1" applyFill="1" applyBorder="1" applyAlignment="1" applyProtection="1">
      <alignment vertical="top"/>
    </xf>
    <xf numFmtId="0" fontId="1" fillId="0" borderId="0" xfId="0" applyFont="1" applyBorder="1" applyAlignment="1" applyProtection="1">
      <alignment vertical="top"/>
    </xf>
    <xf numFmtId="0" fontId="4" fillId="0" borderId="0" xfId="0" applyFont="1" applyBorder="1" applyAlignment="1" applyProtection="1">
      <alignment vertical="top"/>
    </xf>
    <xf numFmtId="44" fontId="4" fillId="3" borderId="1" xfId="1" applyFont="1" applyFill="1" applyBorder="1" applyAlignment="1" applyProtection="1">
      <alignment vertical="center"/>
      <protection locked="0"/>
    </xf>
    <xf numFmtId="0" fontId="7" fillId="0" borderId="0" xfId="0" applyFont="1"/>
    <xf numFmtId="0" fontId="4" fillId="3" borderId="2"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40" fontId="4" fillId="0" borderId="0" xfId="0" applyNumberFormat="1" applyFont="1" applyBorder="1" applyAlignment="1" applyProtection="1">
      <alignment vertical="center"/>
    </xf>
    <xf numFmtId="10" fontId="4" fillId="0" borderId="0" xfId="0" applyNumberFormat="1" applyFont="1" applyBorder="1" applyAlignment="1" applyProtection="1">
      <alignment vertical="center"/>
    </xf>
    <xf numFmtId="10" fontId="4" fillId="0" borderId="0" xfId="0" applyNumberFormat="1" applyFont="1" applyAlignment="1" applyProtection="1">
      <alignment vertical="center"/>
    </xf>
    <xf numFmtId="0" fontId="4" fillId="0" borderId="10"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wrapText="1"/>
      <protection locked="0"/>
    </xf>
    <xf numFmtId="165" fontId="4" fillId="0" borderId="10" xfId="0" applyNumberFormat="1"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40" fontId="8" fillId="0" borderId="10" xfId="0" applyNumberFormat="1" applyFont="1" applyFill="1" applyBorder="1" applyAlignment="1" applyProtection="1">
      <alignment horizontal="center"/>
      <protection locked="0"/>
    </xf>
    <xf numFmtId="40" fontId="4" fillId="0" borderId="10" xfId="0" applyNumberFormat="1" applyFont="1" applyFill="1" applyBorder="1" applyAlignment="1" applyProtection="1">
      <alignment horizontal="center" vertical="center"/>
      <protection locked="0"/>
    </xf>
    <xf numFmtId="40" fontId="4" fillId="0" borderId="11" xfId="0" applyNumberFormat="1" applyFont="1" applyBorder="1" applyAlignment="1" applyProtection="1">
      <alignment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wrapText="1"/>
      <protection locked="0"/>
    </xf>
    <xf numFmtId="165"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40" fontId="4" fillId="0" borderId="0" xfId="0" applyNumberFormat="1" applyFont="1" applyFill="1" applyBorder="1" applyAlignment="1" applyProtection="1">
      <alignment horizontal="center" vertical="center"/>
      <protection locked="0"/>
    </xf>
    <xf numFmtId="40" fontId="4" fillId="0" borderId="12" xfId="0" applyNumberFormat="1" applyFont="1" applyFill="1" applyBorder="1" applyAlignment="1" applyProtection="1">
      <alignment vertical="center"/>
    </xf>
    <xf numFmtId="40" fontId="8" fillId="0" borderId="10" xfId="0" applyNumberFormat="1" applyFont="1" applyBorder="1" applyAlignment="1" applyProtection="1">
      <alignment horizontal="center"/>
      <protection locked="0"/>
    </xf>
    <xf numFmtId="40" fontId="4" fillId="0" borderId="2" xfId="0" applyNumberFormat="1" applyFont="1" applyBorder="1" applyAlignment="1" applyProtection="1">
      <alignment vertical="center"/>
    </xf>
    <xf numFmtId="40" fontId="8" fillId="0" borderId="0" xfId="0" applyNumberFormat="1" applyFont="1" applyBorder="1" applyAlignment="1" applyProtection="1">
      <alignment horizontal="center"/>
      <protection locked="0"/>
    </xf>
    <xf numFmtId="0" fontId="4" fillId="0" borderId="0" xfId="0" applyFont="1" applyBorder="1" applyAlignment="1">
      <alignment horizontal="left" vertical="top" wrapText="1"/>
    </xf>
    <xf numFmtId="14" fontId="4" fillId="0" borderId="25" xfId="0" applyNumberFormat="1" applyFont="1" applyFill="1" applyBorder="1" applyAlignment="1" applyProtection="1">
      <alignment horizontal="right" vertical="center"/>
    </xf>
    <xf numFmtId="14" fontId="4" fillId="0" borderId="2" xfId="0" applyNumberFormat="1" applyFont="1" applyFill="1" applyBorder="1" applyAlignment="1" applyProtection="1">
      <alignment horizontal="right" vertical="center"/>
    </xf>
    <xf numFmtId="14" fontId="4" fillId="0" borderId="23" xfId="0" applyNumberFormat="1" applyFont="1" applyFill="1" applyBorder="1" applyAlignment="1" applyProtection="1">
      <alignment horizontal="right" vertical="center"/>
    </xf>
    <xf numFmtId="167" fontId="4" fillId="0" borderId="24" xfId="0" applyNumberFormat="1" applyFont="1" applyBorder="1" applyAlignment="1">
      <alignment horizontal="right" vertical="center"/>
    </xf>
    <xf numFmtId="167" fontId="4" fillId="0" borderId="2" xfId="0" applyNumberFormat="1" applyFont="1" applyFill="1" applyBorder="1" applyAlignment="1" applyProtection="1">
      <alignment horizontal="right" vertical="center"/>
    </xf>
    <xf numFmtId="167" fontId="4" fillId="0" borderId="26" xfId="0" applyNumberFormat="1" applyFont="1" applyFill="1" applyBorder="1" applyAlignment="1" applyProtection="1">
      <alignment horizontal="right" vertical="center"/>
    </xf>
    <xf numFmtId="167" fontId="4" fillId="0" borderId="25" xfId="0" applyNumberFormat="1" applyFont="1" applyFill="1" applyBorder="1" applyAlignment="1" applyProtection="1">
      <alignment horizontal="right" vertical="center"/>
    </xf>
    <xf numFmtId="0" fontId="4" fillId="0" borderId="3" xfId="0" applyFont="1" applyBorder="1" applyAlignment="1" applyProtection="1">
      <alignment vertical="center"/>
    </xf>
    <xf numFmtId="167" fontId="4" fillId="0" borderId="28" xfId="0" applyNumberFormat="1" applyFont="1" applyBorder="1" applyAlignment="1">
      <alignment horizontal="right" vertical="center"/>
    </xf>
    <xf numFmtId="0" fontId="4" fillId="0" borderId="2" xfId="0" applyFont="1" applyBorder="1" applyAlignment="1" applyProtection="1">
      <alignment vertical="center"/>
    </xf>
    <xf numFmtId="49" fontId="4" fillId="3" borderId="26" xfId="0" applyNumberFormat="1" applyFont="1" applyFill="1" applyBorder="1" applyAlignment="1" applyProtection="1">
      <alignment horizontal="right" vertical="center"/>
      <protection locked="0"/>
    </xf>
    <xf numFmtId="0" fontId="0" fillId="0" borderId="0" xfId="0" applyAlignment="1">
      <alignment horizontal="left"/>
    </xf>
    <xf numFmtId="0" fontId="4" fillId="3" borderId="7"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center" vertical="center"/>
    </xf>
    <xf numFmtId="0" fontId="4" fillId="0" borderId="13" xfId="0" applyFont="1" applyFill="1" applyBorder="1" applyAlignment="1" applyProtection="1">
      <alignment horizontal="left" vertical="top" wrapText="1"/>
    </xf>
    <xf numFmtId="0" fontId="4" fillId="0" borderId="10"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4" fillId="0" borderId="15"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6" xfId="0" applyFont="1" applyFill="1" applyBorder="1" applyAlignment="1" applyProtection="1">
      <alignment horizontal="left" vertical="top" wrapText="1"/>
    </xf>
    <xf numFmtId="0" fontId="4" fillId="0" borderId="17" xfId="0" applyFont="1" applyFill="1" applyBorder="1" applyAlignment="1" applyProtection="1">
      <alignment horizontal="left" vertical="top" wrapText="1"/>
    </xf>
    <xf numFmtId="0" fontId="4" fillId="0" borderId="7" xfId="0" applyFont="1" applyFill="1" applyBorder="1" applyAlignment="1" applyProtection="1">
      <alignment horizontal="left" vertical="top" wrapText="1"/>
    </xf>
    <xf numFmtId="0" fontId="4" fillId="0" borderId="18" xfId="0" applyFont="1" applyFill="1" applyBorder="1" applyAlignment="1" applyProtection="1">
      <alignment horizontal="left" vertical="top" wrapText="1"/>
    </xf>
    <xf numFmtId="0" fontId="4" fillId="3" borderId="13" xfId="0" applyFont="1" applyFill="1" applyBorder="1" applyAlignment="1" applyProtection="1">
      <alignment horizontal="left" vertical="top" wrapText="1"/>
      <protection locked="0"/>
    </xf>
    <xf numFmtId="0" fontId="4" fillId="3" borderId="10" xfId="0" applyFont="1" applyFill="1" applyBorder="1" applyAlignment="1" applyProtection="1">
      <alignment horizontal="left" vertical="top" wrapText="1"/>
      <protection locked="0"/>
    </xf>
    <xf numFmtId="0" fontId="4" fillId="3" borderId="14" xfId="0" applyFont="1" applyFill="1" applyBorder="1" applyAlignment="1" applyProtection="1">
      <protection locked="0"/>
    </xf>
    <xf numFmtId="0" fontId="4" fillId="3" borderId="15"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4" fillId="3" borderId="16" xfId="0" applyFont="1" applyFill="1" applyBorder="1" applyAlignment="1" applyProtection="1">
      <protection locked="0"/>
    </xf>
    <xf numFmtId="0" fontId="4" fillId="3" borderId="17"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18" xfId="0" applyFont="1" applyFill="1" applyBorder="1" applyAlignment="1" applyProtection="1">
      <protection locked="0"/>
    </xf>
    <xf numFmtId="0" fontId="4" fillId="3" borderId="8" xfId="0" applyFont="1" applyFill="1" applyBorder="1" applyAlignment="1" applyProtection="1">
      <alignment horizontal="left" vertical="center"/>
      <protection locked="0"/>
    </xf>
    <xf numFmtId="0" fontId="4" fillId="3" borderId="20" xfId="0" applyFont="1" applyFill="1" applyBorder="1" applyAlignment="1" applyProtection="1">
      <alignment horizontal="center" vertical="center"/>
      <protection locked="0"/>
    </xf>
    <xf numFmtId="0" fontId="4" fillId="0" borderId="21" xfId="0" applyFont="1" applyBorder="1" applyAlignment="1" applyProtection="1">
      <alignment vertical="center"/>
      <protection locked="0"/>
    </xf>
    <xf numFmtId="49" fontId="4" fillId="3" borderId="1" xfId="0" applyNumberFormat="1" applyFont="1" applyFill="1" applyBorder="1" applyAlignment="1" applyProtection="1">
      <alignment horizontal="right" vertical="center"/>
      <protection locked="0"/>
    </xf>
    <xf numFmtId="49" fontId="4" fillId="0" borderId="22" xfId="0" applyNumberFormat="1" applyFont="1" applyBorder="1" applyAlignment="1" applyProtection="1">
      <alignment horizontal="right" vertical="center"/>
      <protection locked="0"/>
    </xf>
    <xf numFmtId="0" fontId="4" fillId="4" borderId="1" xfId="0" applyNumberFormat="1" applyFont="1" applyFill="1" applyBorder="1" applyAlignment="1" applyProtection="1">
      <alignment horizontal="right" vertical="center"/>
    </xf>
    <xf numFmtId="0" fontId="4" fillId="0" borderId="22" xfId="0" applyFont="1" applyBorder="1" applyAlignment="1">
      <alignment horizontal="right" vertical="center"/>
    </xf>
    <xf numFmtId="0" fontId="4" fillId="3" borderId="2"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0" borderId="19" xfId="0" applyFont="1" applyBorder="1" applyAlignment="1" applyProtection="1">
      <alignment vertical="center"/>
    </xf>
    <xf numFmtId="0" fontId="4" fillId="0" borderId="3" xfId="0" applyFont="1" applyBorder="1" applyAlignment="1" applyProtection="1">
      <alignment vertical="center"/>
    </xf>
    <xf numFmtId="0" fontId="4" fillId="3" borderId="1" xfId="0" applyFont="1" applyFill="1" applyBorder="1" applyAlignment="1" applyProtection="1">
      <alignment vertical="top" wrapText="1"/>
      <protection locked="0"/>
    </xf>
    <xf numFmtId="0" fontId="0" fillId="3" borderId="1" xfId="0" applyFill="1" applyBorder="1" applyAlignment="1" applyProtection="1">
      <alignment vertical="top" wrapText="1"/>
      <protection locked="0"/>
    </xf>
    <xf numFmtId="0" fontId="0" fillId="0" borderId="1" xfId="0" applyBorder="1" applyAlignment="1" applyProtection="1">
      <alignment vertical="top" wrapText="1"/>
      <protection locked="0"/>
    </xf>
    <xf numFmtId="0" fontId="3" fillId="0" borderId="0" xfId="0" applyFont="1" applyAlignment="1" applyProtection="1">
      <alignment horizontal="center" vertical="top"/>
    </xf>
    <xf numFmtId="0" fontId="4" fillId="3" borderId="14" xfId="0" applyFont="1" applyFill="1" applyBorder="1" applyAlignment="1" applyProtection="1">
      <alignment wrapText="1"/>
      <protection locked="0"/>
    </xf>
    <xf numFmtId="0" fontId="4" fillId="3" borderId="16" xfId="0" applyFont="1" applyFill="1" applyBorder="1" applyAlignment="1" applyProtection="1">
      <alignment wrapText="1"/>
      <protection locked="0"/>
    </xf>
    <xf numFmtId="0" fontId="4" fillId="3" borderId="18" xfId="0" applyFont="1" applyFill="1" applyBorder="1" applyAlignment="1" applyProtection="1">
      <alignment wrapText="1"/>
      <protection locked="0"/>
    </xf>
    <xf numFmtId="0" fontId="4" fillId="3" borderId="1" xfId="0" applyNumberFormat="1" applyFont="1" applyFill="1" applyBorder="1" applyAlignment="1" applyProtection="1">
      <alignment horizontal="right" vertical="center"/>
      <protection locked="0"/>
    </xf>
    <xf numFmtId="0" fontId="4" fillId="0" borderId="22" xfId="0" applyFont="1" applyBorder="1" applyAlignment="1" applyProtection="1">
      <alignment horizontal="right" vertical="center"/>
      <protection locked="0"/>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vertical="center"/>
    </xf>
    <xf numFmtId="166" fontId="4" fillId="0" borderId="1" xfId="0" applyNumberFormat="1" applyFont="1" applyFill="1" applyBorder="1" applyAlignment="1" applyProtection="1">
      <alignment horizontal="right" vertical="center"/>
    </xf>
    <xf numFmtId="0" fontId="4" fillId="0" borderId="22" xfId="0" applyFont="1" applyFill="1" applyBorder="1" applyAlignment="1" applyProtection="1">
      <alignment horizontal="right" vertical="center"/>
    </xf>
    <xf numFmtId="0" fontId="4" fillId="0" borderId="1" xfId="0" applyNumberFormat="1" applyFont="1" applyFill="1" applyBorder="1" applyAlignment="1" applyProtection="1">
      <alignment horizontal="right" vertical="center"/>
    </xf>
    <xf numFmtId="0" fontId="4" fillId="3" borderId="27" xfId="0" applyNumberFormat="1" applyFont="1" applyFill="1" applyBorder="1" applyAlignment="1" applyProtection="1">
      <alignment horizontal="right" vertical="center"/>
      <protection locked="0"/>
    </xf>
    <xf numFmtId="0" fontId="4" fillId="0" borderId="11" xfId="0" applyNumberFormat="1" applyFont="1" applyFill="1" applyBorder="1" applyAlignment="1" applyProtection="1">
      <alignment horizontal="right" vertical="center"/>
    </xf>
  </cellXfs>
  <cellStyles count="2">
    <cellStyle name="Currency" xfId="1" builtinId="4"/>
    <cellStyle name="Normal" xfId="0" builtinId="0"/>
  </cellStyles>
  <dxfs count="56">
    <dxf>
      <numFmt numFmtId="1" formatCode="0"/>
    </dxf>
    <dxf>
      <numFmt numFmtId="166" formatCode="[$-409]mmmm\ d\,\ yyyy;@"/>
    </dxf>
    <dxf>
      <numFmt numFmtId="1" formatCode="0"/>
    </dxf>
    <dxf>
      <numFmt numFmtId="166" formatCode="[$-409]mmmm\ d\,\ yyyy;@"/>
    </dxf>
    <dxf>
      <numFmt numFmtId="1" formatCode="0"/>
      <fill>
        <patternFill patternType="none">
          <bgColor indexed="65"/>
        </patternFill>
      </fill>
    </dxf>
    <dxf>
      <numFmt numFmtId="166" formatCode="[$-409]mmmm\ d\,\ yyyy;@"/>
    </dxf>
    <dxf>
      <numFmt numFmtId="1" formatCode="0"/>
    </dxf>
    <dxf>
      <numFmt numFmtId="166" formatCode="[$-409]mmmm\ d\,\ yyyy;@"/>
    </dxf>
    <dxf>
      <numFmt numFmtId="1" formatCode="0"/>
    </dxf>
    <dxf>
      <numFmt numFmtId="166" formatCode="[$-409]mmmm\ d\,\ yyyy;@"/>
    </dxf>
    <dxf>
      <numFmt numFmtId="1" formatCode="0"/>
      <fill>
        <patternFill patternType="none">
          <bgColor indexed="65"/>
        </patternFill>
      </fill>
    </dxf>
    <dxf>
      <numFmt numFmtId="166" formatCode="[$-409]mmmm\ d\,\ yyyy;@"/>
    </dxf>
    <dxf>
      <numFmt numFmtId="1" formatCode="0"/>
    </dxf>
    <dxf>
      <numFmt numFmtId="166" formatCode="[$-409]mmmm\ d\,\ yyyy;@"/>
    </dxf>
    <dxf>
      <numFmt numFmtId="1" formatCode="0"/>
    </dxf>
    <dxf>
      <numFmt numFmtId="166" formatCode="[$-409]mmmm\ d\,\ yyyy;@"/>
    </dxf>
    <dxf>
      <numFmt numFmtId="1" formatCode="0"/>
      <fill>
        <patternFill patternType="none">
          <bgColor indexed="65"/>
        </patternFill>
      </fill>
    </dxf>
    <dxf>
      <numFmt numFmtId="166" formatCode="[$-409]mmmm\ d\,\ yyyy;@"/>
    </dxf>
    <dxf>
      <numFmt numFmtId="1" formatCode="0"/>
    </dxf>
    <dxf>
      <numFmt numFmtId="166" formatCode="[$-409]mmmm\ d\,\ yyyy;@"/>
    </dxf>
    <dxf>
      <numFmt numFmtId="1" formatCode="0"/>
      <fill>
        <patternFill patternType="none">
          <bgColor indexed="65"/>
        </patternFill>
      </fill>
    </dxf>
    <dxf>
      <numFmt numFmtId="166" formatCode="[$-409]mmmm\ d\,\ yyyy;@"/>
    </dxf>
    <dxf>
      <numFmt numFmtId="1" formatCode="0"/>
    </dxf>
    <dxf>
      <numFmt numFmtId="166" formatCode="[$-409]mmmm\ d\,\ yyyy;@"/>
    </dxf>
    <dxf>
      <numFmt numFmtId="1" formatCode="0"/>
    </dxf>
    <dxf>
      <numFmt numFmtId="166" formatCode="[$-409]mmmm\ d\,\ yyyy;@"/>
    </dxf>
    <dxf>
      <numFmt numFmtId="1" formatCode="0"/>
    </dxf>
    <dxf>
      <numFmt numFmtId="166" formatCode="[$-409]mmmm\ d\,\ yyyy;@"/>
    </dxf>
    <dxf>
      <numFmt numFmtId="1" formatCode="0"/>
      <fill>
        <patternFill patternType="none">
          <bgColor indexed="65"/>
        </patternFill>
      </fill>
    </dxf>
    <dxf>
      <numFmt numFmtId="166" formatCode="[$-409]mmmm\ d\,\ yyyy;@"/>
    </dxf>
    <dxf>
      <numFmt numFmtId="1" formatCode="0"/>
    </dxf>
    <dxf>
      <numFmt numFmtId="166" formatCode="[$-409]mmmm\ d\,\ yyyy;@"/>
    </dxf>
    <dxf>
      <numFmt numFmtId="1" formatCode="0"/>
    </dxf>
    <dxf>
      <numFmt numFmtId="166" formatCode="[$-409]mmmm\ d\,\ yyyy;@"/>
    </dxf>
    <dxf>
      <numFmt numFmtId="1" formatCode="0"/>
      <fill>
        <patternFill patternType="none">
          <bgColor indexed="65"/>
        </patternFill>
      </fill>
    </dxf>
    <dxf>
      <numFmt numFmtId="166" formatCode="[$-409]mmmm\ d\,\ yyyy;@"/>
    </dxf>
    <dxf>
      <numFmt numFmtId="1" formatCode="0"/>
    </dxf>
    <dxf>
      <numFmt numFmtId="166" formatCode="[$-409]mmmm\ d\,\ yyyy;@"/>
    </dxf>
    <dxf>
      <numFmt numFmtId="1" formatCode="0"/>
    </dxf>
    <dxf>
      <numFmt numFmtId="166" formatCode="[$-409]mmmm\ d\,\ yyyy;@"/>
    </dxf>
    <dxf>
      <numFmt numFmtId="1" formatCode="0"/>
      <fill>
        <patternFill patternType="none">
          <bgColor indexed="65"/>
        </patternFill>
      </fill>
    </dxf>
    <dxf>
      <numFmt numFmtId="166" formatCode="[$-409]mmmm\ d\,\ yyyy;@"/>
    </dxf>
    <dxf>
      <numFmt numFmtId="1" formatCode="0"/>
    </dxf>
    <dxf>
      <numFmt numFmtId="166" formatCode="[$-409]mmmm\ d\,\ yyyy;@"/>
    </dxf>
    <dxf>
      <numFmt numFmtId="1" formatCode="0"/>
      <fill>
        <patternFill patternType="none">
          <bgColor indexed="65"/>
        </patternFill>
      </fill>
    </dxf>
    <dxf>
      <numFmt numFmtId="166" formatCode="[$-409]mmmm\ d\,\ yyyy;@"/>
    </dxf>
    <dxf>
      <numFmt numFmtId="1" formatCode="0"/>
    </dxf>
    <dxf>
      <numFmt numFmtId="166" formatCode="[$-409]mmmm\ d\,\ yyyy;@"/>
    </dxf>
    <dxf>
      <numFmt numFmtId="1" formatCode="0"/>
      <fill>
        <patternFill patternType="none">
          <bgColor indexed="65"/>
        </patternFill>
      </fill>
    </dxf>
    <dxf>
      <numFmt numFmtId="166" formatCode="[$-409]mmmm\ d\,\ yyyy;@"/>
    </dxf>
    <dxf>
      <numFmt numFmtId="1" formatCode="0"/>
      <fill>
        <patternFill patternType="none">
          <bgColor indexed="65"/>
        </patternFill>
      </fill>
    </dxf>
    <dxf>
      <numFmt numFmtId="166" formatCode="[$-409]mmmm\ d\,\ yyyy;@"/>
    </dxf>
    <dxf>
      <numFmt numFmtId="1" formatCode="0"/>
      <fill>
        <patternFill patternType="none">
          <bgColor indexed="65"/>
        </patternFill>
      </fill>
    </dxf>
    <dxf>
      <numFmt numFmtId="166" formatCode="[$-409]mmmm\ d\,\ yyyy;@"/>
    </dxf>
    <dxf>
      <numFmt numFmtId="1" formatCode="0"/>
    </dxf>
    <dxf>
      <numFmt numFmtId="166" formatCode="[$-409]mmmm\ d\,\ yyyy;@"/>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queryTables/queryTable1.xml><?xml version="1.0" encoding="utf-8"?>
<queryTable xmlns="http://schemas.openxmlformats.org/spreadsheetml/2006/main" name="New CO Form directions"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Prequals Names" connectionId="2" autoFormatId="16" applyNumberFormats="0" applyBorderFormats="0" applyFontFormats="1" applyPatternFormats="1" applyAlignmentFormats="0" applyWidthHeightFormats="0">
  <queryTableRefresh nextId="6">
    <queryTableFields count="5">
      <queryTableField id="1" name="Firm Name"/>
      <queryTableField id="2" name="Street Address"/>
      <queryTableField id="3" name="City"/>
      <queryTableField id="4" name="State"/>
      <queryTableField id="5" name="Zip"/>
    </queryTableFields>
  </queryTableRefresh>
</queryTable>
</file>

<file path=xl/tables/table1.xml><?xml version="1.0" encoding="utf-8"?>
<table xmlns="http://schemas.openxmlformats.org/spreadsheetml/2006/main" id="1" name="Table1" displayName="Table1" ref="A1:A21" totalsRowShown="0">
  <autoFilter ref="A1:A21"/>
  <tableColumns count="1">
    <tableColumn id="1" name="Ald District"/>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23"/>
  <sheetViews>
    <sheetView tabSelected="1" zoomScale="150" zoomScaleNormal="150" workbookViewId="0"/>
  </sheetViews>
  <sheetFormatPr defaultRowHeight="12" x14ac:dyDescent="0.2"/>
  <cols>
    <col min="1" max="1" width="6" style="46" customWidth="1"/>
    <col min="2" max="2" width="82" style="46" customWidth="1"/>
    <col min="3" max="16384" width="9.140625" style="46"/>
  </cols>
  <sheetData>
    <row r="1" spans="1:2" x14ac:dyDescent="0.2">
      <c r="A1" s="44" t="s">
        <v>942</v>
      </c>
      <c r="B1" s="45"/>
    </row>
    <row r="3" spans="1:2" ht="24" x14ac:dyDescent="0.2">
      <c r="A3" s="46" t="s">
        <v>943</v>
      </c>
      <c r="B3" s="46" t="s">
        <v>944</v>
      </c>
    </row>
    <row r="5" spans="1:2" ht="36" x14ac:dyDescent="0.2">
      <c r="A5" s="46" t="s">
        <v>945</v>
      </c>
      <c r="B5" s="46" t="s">
        <v>3488</v>
      </c>
    </row>
    <row r="7" spans="1:2" ht="36" x14ac:dyDescent="0.2">
      <c r="A7" s="46" t="s">
        <v>946</v>
      </c>
      <c r="B7" s="46" t="s">
        <v>3489</v>
      </c>
    </row>
    <row r="9" spans="1:2" ht="36" x14ac:dyDescent="0.2">
      <c r="A9" s="46" t="s">
        <v>947</v>
      </c>
      <c r="B9" s="46" t="s">
        <v>3490</v>
      </c>
    </row>
    <row r="11" spans="1:2" ht="36" x14ac:dyDescent="0.2">
      <c r="A11" s="46" t="s">
        <v>948</v>
      </c>
      <c r="B11" s="46" t="s">
        <v>3491</v>
      </c>
    </row>
    <row r="13" spans="1:2" ht="36" x14ac:dyDescent="0.2">
      <c r="A13" s="46" t="s">
        <v>949</v>
      </c>
      <c r="B13" s="46" t="s">
        <v>950</v>
      </c>
    </row>
    <row r="15" spans="1:2" ht="24" x14ac:dyDescent="0.2">
      <c r="A15" s="46" t="s">
        <v>951</v>
      </c>
      <c r="B15" s="46" t="s">
        <v>952</v>
      </c>
    </row>
    <row r="17" spans="1:2" x14ac:dyDescent="0.2">
      <c r="B17" s="46" t="s">
        <v>3492</v>
      </c>
    </row>
    <row r="19" spans="1:2" ht="24" x14ac:dyDescent="0.2">
      <c r="B19" s="46" t="s">
        <v>3493</v>
      </c>
    </row>
    <row r="21" spans="1:2" ht="24" x14ac:dyDescent="0.2">
      <c r="B21" s="46" t="s">
        <v>3494</v>
      </c>
    </row>
    <row r="23" spans="1:2" ht="24" x14ac:dyDescent="0.2">
      <c r="A23" s="46" t="s">
        <v>3485</v>
      </c>
      <c r="B23" s="46" t="s">
        <v>3495</v>
      </c>
    </row>
  </sheetData>
  <sheetProtection selectLockedCells="1" selectUnlockedCells="1"/>
  <phoneticPr fontId="0" type="noConversion"/>
  <pageMargins left="0.75" right="0.75" top="0.75" bottom="0.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57"/>
  <sheetViews>
    <sheetView zoomScaleNormal="100" zoomScaleSheetLayoutView="100" workbookViewId="0">
      <selection activeCell="G34" sqref="G34:H34"/>
    </sheetView>
  </sheetViews>
  <sheetFormatPr defaultRowHeight="12" x14ac:dyDescent="0.2"/>
  <cols>
    <col min="1" max="1" width="9" style="3" customWidth="1"/>
    <col min="2" max="2" width="17" style="3" customWidth="1"/>
    <col min="3" max="3" width="17.7109375" style="3" customWidth="1"/>
    <col min="4" max="4" width="8.7109375" style="3" customWidth="1"/>
    <col min="5" max="5" width="6" style="3" customWidth="1"/>
    <col min="6" max="6" width="11.28515625" style="12" customWidth="1"/>
    <col min="7" max="7" width="5.85546875" style="12" customWidth="1"/>
    <col min="8" max="8" width="15" style="3" customWidth="1"/>
    <col min="9" max="16384" width="9.140625" style="6"/>
  </cols>
  <sheetData>
    <row r="1" spans="1:22" x14ac:dyDescent="0.2">
      <c r="G1" s="4" t="s">
        <v>953</v>
      </c>
      <c r="H1" s="5"/>
    </row>
    <row r="2" spans="1:22" x14ac:dyDescent="0.2">
      <c r="A2" s="3" t="s">
        <v>3443</v>
      </c>
      <c r="G2" s="4"/>
      <c r="H2" s="7"/>
    </row>
    <row r="3" spans="1:22" x14ac:dyDescent="0.2">
      <c r="B3" s="99" t="str">
        <f>ContractName</f>
        <v>MASTER TO COPY TO NEW FOLDER</v>
      </c>
      <c r="C3" s="100"/>
      <c r="D3" s="101"/>
      <c r="E3" s="8"/>
      <c r="G3" s="9" t="s">
        <v>954</v>
      </c>
      <c r="H3" s="10" t="s">
        <v>990</v>
      </c>
    </row>
    <row r="4" spans="1:22" x14ac:dyDescent="0.2">
      <c r="B4" s="102"/>
      <c r="C4" s="103"/>
      <c r="D4" s="104"/>
      <c r="E4" s="8"/>
      <c r="G4" s="9" t="s">
        <v>955</v>
      </c>
      <c r="H4" s="40">
        <f>ContractNbr</f>
        <v>0</v>
      </c>
    </row>
    <row r="5" spans="1:22" x14ac:dyDescent="0.2">
      <c r="B5" s="102"/>
      <c r="C5" s="103"/>
      <c r="D5" s="104"/>
      <c r="E5" s="8"/>
      <c r="G5" s="9" t="s">
        <v>3474</v>
      </c>
      <c r="H5" s="11"/>
    </row>
    <row r="6" spans="1:22" x14ac:dyDescent="0.2">
      <c r="B6" s="105"/>
      <c r="C6" s="106"/>
      <c r="D6" s="107"/>
      <c r="E6" s="8"/>
      <c r="G6" s="9" t="s">
        <v>956</v>
      </c>
      <c r="H6" s="11"/>
    </row>
    <row r="7" spans="1:22" x14ac:dyDescent="0.2">
      <c r="B7" s="82"/>
      <c r="C7" s="82"/>
      <c r="D7" s="82"/>
      <c r="E7" s="8"/>
      <c r="F7" s="6"/>
      <c r="G7" s="9" t="s">
        <v>3496</v>
      </c>
      <c r="H7" s="11"/>
      <c r="I7" s="3"/>
      <c r="J7" s="3"/>
      <c r="K7" s="3"/>
      <c r="L7" s="3"/>
      <c r="M7" s="3"/>
      <c r="N7" s="3"/>
      <c r="O7" s="3"/>
      <c r="P7" s="3"/>
      <c r="Q7" s="3"/>
      <c r="R7" s="3"/>
      <c r="S7" s="3"/>
      <c r="T7" s="3"/>
      <c r="U7" s="3"/>
      <c r="V7" s="3"/>
    </row>
    <row r="8" spans="1:22" x14ac:dyDescent="0.2">
      <c r="A8" s="3" t="s">
        <v>3442</v>
      </c>
    </row>
    <row r="9" spans="1:22" x14ac:dyDescent="0.2">
      <c r="B9" s="108"/>
      <c r="C9" s="109"/>
      <c r="D9" s="110"/>
      <c r="F9" s="8" t="s">
        <v>957</v>
      </c>
    </row>
    <row r="10" spans="1:22" x14ac:dyDescent="0.2">
      <c r="B10" s="111"/>
      <c r="C10" s="112"/>
      <c r="D10" s="113"/>
      <c r="F10" s="95"/>
      <c r="G10" s="95"/>
      <c r="H10" s="95"/>
    </row>
    <row r="11" spans="1:22" x14ac:dyDescent="0.2">
      <c r="B11" s="111"/>
      <c r="C11" s="112"/>
      <c r="D11" s="113"/>
      <c r="F11" s="117"/>
      <c r="G11" s="117"/>
      <c r="H11" s="117"/>
    </row>
    <row r="12" spans="1:22" x14ac:dyDescent="0.2">
      <c r="B12" s="111"/>
      <c r="C12" s="112"/>
      <c r="D12" s="113"/>
      <c r="F12" s="117"/>
      <c r="G12" s="117"/>
      <c r="H12" s="117"/>
    </row>
    <row r="13" spans="1:22" x14ac:dyDescent="0.2">
      <c r="B13" s="114"/>
      <c r="C13" s="115"/>
      <c r="D13" s="116"/>
      <c r="F13" s="117"/>
      <c r="G13" s="117"/>
      <c r="H13" s="117"/>
    </row>
    <row r="14" spans="1:22" x14ac:dyDescent="0.2">
      <c r="A14" s="3" t="s">
        <v>959</v>
      </c>
      <c r="H14" s="3" t="s">
        <v>958</v>
      </c>
    </row>
    <row r="15" spans="1:22" x14ac:dyDescent="0.2">
      <c r="B15" s="96">
        <f>('CO1'!B15)</f>
        <v>0</v>
      </c>
      <c r="C15" s="96"/>
      <c r="D15" s="96"/>
      <c r="E15" s="96"/>
      <c r="F15" s="96"/>
      <c r="G15" s="96"/>
      <c r="H15" s="96"/>
    </row>
    <row r="16" spans="1:22" x14ac:dyDescent="0.2">
      <c r="B16" s="96" t="str">
        <f>('CO1'!B16)</f>
        <v/>
      </c>
      <c r="C16" s="96"/>
      <c r="D16" s="96"/>
      <c r="E16" s="96"/>
      <c r="F16" s="96"/>
      <c r="G16" s="96"/>
      <c r="H16" s="96"/>
    </row>
    <row r="17" spans="1:14" x14ac:dyDescent="0.2">
      <c r="B17" s="96" t="str">
        <f>('CO1'!B17)</f>
        <v/>
      </c>
      <c r="C17" s="96"/>
      <c r="D17" s="96"/>
      <c r="E17" s="96"/>
      <c r="F17" s="96"/>
      <c r="G17" s="96"/>
      <c r="H17" s="96"/>
    </row>
    <row r="18" spans="1:14" ht="10.5" customHeight="1" x14ac:dyDescent="0.2"/>
    <row r="19" spans="1:14" x14ac:dyDescent="0.2">
      <c r="A19" s="3" t="s">
        <v>960</v>
      </c>
      <c r="H19" s="47" t="str">
        <f>Mark</f>
        <v>*Mark if negotiated (N) or bid (B) unit price</v>
      </c>
    </row>
    <row r="20" spans="1:14" x14ac:dyDescent="0.2">
      <c r="A20" s="48" t="s">
        <v>961</v>
      </c>
      <c r="B20" s="97" t="s">
        <v>962</v>
      </c>
      <c r="C20" s="98"/>
      <c r="D20" s="48" t="s">
        <v>963</v>
      </c>
      <c r="E20" s="49" t="s">
        <v>964</v>
      </c>
      <c r="F20" s="48" t="s">
        <v>965</v>
      </c>
      <c r="G20" s="48" t="s">
        <v>3445</v>
      </c>
      <c r="H20" s="48" t="s">
        <v>966</v>
      </c>
    </row>
    <row r="21" spans="1:14" ht="18" customHeight="1" x14ac:dyDescent="0.2">
      <c r="A21" s="15"/>
      <c r="B21" s="124"/>
      <c r="C21" s="125"/>
      <c r="D21" s="16"/>
      <c r="E21" s="17"/>
      <c r="F21" s="18"/>
      <c r="G21" s="18"/>
      <c r="H21" s="19">
        <f>D21*F21</f>
        <v>0</v>
      </c>
    </row>
    <row r="22" spans="1:14" ht="18" customHeight="1" x14ac:dyDescent="0.2">
      <c r="A22" s="15"/>
      <c r="B22" s="124"/>
      <c r="C22" s="125"/>
      <c r="D22" s="16"/>
      <c r="E22" s="17"/>
      <c r="F22" s="18"/>
      <c r="G22" s="18"/>
      <c r="H22" s="19">
        <f t="shared" ref="H22:H27" si="0">D22*F22</f>
        <v>0</v>
      </c>
    </row>
    <row r="23" spans="1:14" ht="18" customHeight="1" x14ac:dyDescent="0.2">
      <c r="A23" s="15"/>
      <c r="B23" s="124"/>
      <c r="C23" s="125"/>
      <c r="D23" s="16"/>
      <c r="E23" s="17"/>
      <c r="F23" s="18"/>
      <c r="G23" s="18"/>
      <c r="H23" s="19">
        <f t="shared" si="0"/>
        <v>0</v>
      </c>
    </row>
    <row r="24" spans="1:14" ht="18" customHeight="1" x14ac:dyDescent="0.2">
      <c r="A24" s="15"/>
      <c r="B24" s="124"/>
      <c r="C24" s="125"/>
      <c r="D24" s="16"/>
      <c r="E24" s="17"/>
      <c r="F24" s="18"/>
      <c r="G24" s="18"/>
      <c r="H24" s="19">
        <f t="shared" si="0"/>
        <v>0</v>
      </c>
    </row>
    <row r="25" spans="1:14" ht="18" customHeight="1" x14ac:dyDescent="0.2">
      <c r="A25" s="15"/>
      <c r="B25" s="124"/>
      <c r="C25" s="125"/>
      <c r="D25" s="16"/>
      <c r="E25" s="17"/>
      <c r="F25" s="18"/>
      <c r="G25" s="18"/>
      <c r="H25" s="19">
        <f t="shared" si="0"/>
        <v>0</v>
      </c>
    </row>
    <row r="26" spans="1:14" ht="18" customHeight="1" x14ac:dyDescent="0.2">
      <c r="A26" s="15"/>
      <c r="B26" s="124"/>
      <c r="C26" s="125"/>
      <c r="D26" s="16"/>
      <c r="E26" s="17"/>
      <c r="F26" s="18"/>
      <c r="G26" s="18"/>
      <c r="H26" s="19">
        <f t="shared" si="0"/>
        <v>0</v>
      </c>
    </row>
    <row r="27" spans="1:14" ht="18" customHeight="1" x14ac:dyDescent="0.2">
      <c r="A27" s="15"/>
      <c r="B27" s="124"/>
      <c r="C27" s="125"/>
      <c r="D27" s="16"/>
      <c r="E27" s="17"/>
      <c r="F27" s="18"/>
      <c r="G27" s="18"/>
      <c r="H27" s="19">
        <f t="shared" si="0"/>
        <v>0</v>
      </c>
    </row>
    <row r="28" spans="1:14" ht="18" customHeight="1" x14ac:dyDescent="0.35">
      <c r="A28" s="73"/>
      <c r="B28" s="74"/>
      <c r="C28" s="74"/>
      <c r="D28" s="75"/>
      <c r="E28" s="76"/>
      <c r="F28" s="79" t="s">
        <v>3483</v>
      </c>
      <c r="G28" s="77"/>
      <c r="H28" s="63"/>
    </row>
    <row r="29" spans="1:14" x14ac:dyDescent="0.2">
      <c r="A29" s="3" t="s">
        <v>967</v>
      </c>
      <c r="F29" s="64" t="e">
        <f>ROUND(H29/H30,4)</f>
        <v>#DIV/0!</v>
      </c>
      <c r="H29" s="19">
        <f>SUM(H21:H27)</f>
        <v>0</v>
      </c>
    </row>
    <row r="30" spans="1:14" x14ac:dyDescent="0.2">
      <c r="A30" s="3" t="s">
        <v>968</v>
      </c>
      <c r="H30" s="41">
        <f>Original</f>
        <v>0</v>
      </c>
    </row>
    <row r="31" spans="1:14" x14ac:dyDescent="0.2">
      <c r="A31" s="3" t="s">
        <v>969</v>
      </c>
      <c r="F31" s="64" t="e">
        <f>ROUND(H31/H30,4)</f>
        <v>#DIV/0!</v>
      </c>
      <c r="H31" s="41">
        <f>CO4net+CO4sumPrevious</f>
        <v>0</v>
      </c>
    </row>
    <row r="32" spans="1:14" x14ac:dyDescent="0.2">
      <c r="A32" s="3" t="s">
        <v>3446</v>
      </c>
      <c r="F32" s="65" t="e">
        <f>ROUND(H32/H30,4)</f>
        <v>#DIV/0!</v>
      </c>
      <c r="G32" s="3"/>
      <c r="H32" s="19">
        <f>SUM(H29:H31)</f>
        <v>0</v>
      </c>
      <c r="I32" s="3"/>
      <c r="J32" s="3"/>
      <c r="K32" s="3"/>
      <c r="L32" s="3"/>
      <c r="M32" s="3"/>
      <c r="N32" s="3"/>
    </row>
    <row r="33" spans="1:8" ht="10.5" customHeight="1" thickBot="1" x14ac:dyDescent="0.25"/>
    <row r="34" spans="1:8" x14ac:dyDescent="0.2">
      <c r="A34" s="126" t="s">
        <v>970</v>
      </c>
      <c r="B34" s="127"/>
      <c r="C34" s="23"/>
      <c r="D34" s="23"/>
      <c r="E34" s="24"/>
      <c r="F34" s="24" t="str">
        <f>IF('CO1'!F34&lt;&gt;0,'CO1'!F34,"")</f>
        <v/>
      </c>
      <c r="G34" s="137" t="str">
        <f>contract</f>
        <v>Calendar Days</v>
      </c>
      <c r="H34" s="138"/>
    </row>
    <row r="35" spans="1:8" x14ac:dyDescent="0.2">
      <c r="A35" s="26" t="s">
        <v>971</v>
      </c>
      <c r="B35" s="12"/>
      <c r="C35" s="12"/>
      <c r="D35" s="12"/>
      <c r="E35" s="27" t="str">
        <f>IF('CO1'!E35&lt;&gt;0,'CO1'!E35,"")</f>
        <v/>
      </c>
      <c r="F35" s="27" t="str">
        <f>IF('CO1'!F35&lt;&gt;0,'CO1'!F35,"")</f>
        <v/>
      </c>
      <c r="G35" s="139" t="str">
        <f>IF('CO1'!G35&lt;&gt;0,'CO1'!G35,"")</f>
        <v/>
      </c>
      <c r="H35" s="140"/>
    </row>
    <row r="36" spans="1:8" x14ac:dyDescent="0.2">
      <c r="A36" s="28" t="s">
        <v>3450</v>
      </c>
      <c r="B36" s="12"/>
      <c r="C36" s="12"/>
      <c r="D36" s="12"/>
      <c r="E36" s="27" t="str">
        <f>IF(SUM('CO4'!E36,'CO4'!E38)&lt;&gt;0,SUM('CO4'!E36,'CO4'!E38),"")</f>
        <v/>
      </c>
      <c r="F36" s="27" t="str">
        <f>IF(SUM('CO4'!F36,'CO4'!F38)&lt;&gt;0,SUM('CO4'!F36,'CO4'!F38),"")</f>
        <v/>
      </c>
      <c r="G36" s="141" t="str">
        <f>IF('CO4'!H37="","",'CO4'!G36+'CO4'!G38)</f>
        <v/>
      </c>
      <c r="H36" s="140"/>
    </row>
    <row r="37" spans="1:8" x14ac:dyDescent="0.2">
      <c r="A37" s="28" t="s">
        <v>3448</v>
      </c>
      <c r="B37" s="12"/>
      <c r="C37" s="12"/>
      <c r="D37" s="12"/>
      <c r="E37" s="27" t="str">
        <f>IF(SUM(E35:E36)&lt;&gt;0,SUM(E35:E36),"")</f>
        <v/>
      </c>
      <c r="F37" s="27" t="str">
        <f>IF(SUM(F35:F36)&lt;&gt;0,SUM(F35:F36),"")</f>
        <v/>
      </c>
      <c r="G37" s="87"/>
      <c r="H37" s="88" t="str">
        <f>IF(G36="","",G35+G36)</f>
        <v/>
      </c>
    </row>
    <row r="38" spans="1:8" x14ac:dyDescent="0.2">
      <c r="A38" s="28" t="s">
        <v>3449</v>
      </c>
      <c r="B38" s="12"/>
      <c r="C38" s="12"/>
      <c r="D38" s="12"/>
      <c r="E38" s="27"/>
      <c r="F38" s="27"/>
      <c r="G38" s="135"/>
      <c r="H38" s="136"/>
    </row>
    <row r="39" spans="1:8" ht="12.75" thickBot="1" x14ac:dyDescent="0.25">
      <c r="A39" s="30" t="s">
        <v>972</v>
      </c>
      <c r="B39" s="31"/>
      <c r="C39" s="31"/>
      <c r="D39" s="31"/>
      <c r="E39" s="32" t="str">
        <f>IF(SUM(E35,E36,E38)&lt;&gt;0,SUM(E35,E36,E38),"")</f>
        <v/>
      </c>
      <c r="F39" s="32" t="str">
        <f>IF(SUM(F35,F36,F38)&lt;&gt;0,SUM(F35,F36,F38),"")</f>
        <v/>
      </c>
      <c r="G39" s="89"/>
      <c r="H39" s="86" t="str">
        <f>IF(AND(G38="",H37=""),"",IF(OR(G38="",G38=0),"",IF(G36="",G38+G35,H37+G38)))</f>
        <v/>
      </c>
    </row>
    <row r="40" spans="1:8" ht="10.5" customHeight="1" x14ac:dyDescent="0.2"/>
    <row r="41" spans="1:8" x14ac:dyDescent="0.2">
      <c r="A41" s="34" t="s">
        <v>973</v>
      </c>
      <c r="B41" s="34"/>
    </row>
    <row r="42" spans="1:8" x14ac:dyDescent="0.2">
      <c r="A42" s="35" t="s">
        <v>974</v>
      </c>
      <c r="B42" s="36"/>
      <c r="C42" s="36"/>
      <c r="D42" s="36"/>
      <c r="E42" s="36"/>
    </row>
    <row r="43" spans="1:8" x14ac:dyDescent="0.2">
      <c r="A43" s="35" t="s">
        <v>975</v>
      </c>
      <c r="B43" s="37"/>
      <c r="C43" s="37"/>
      <c r="D43" s="37"/>
      <c r="E43" s="36"/>
    </row>
    <row r="44" spans="1:8" x14ac:dyDescent="0.2">
      <c r="A44" s="35" t="s">
        <v>953</v>
      </c>
      <c r="B44" s="37"/>
      <c r="C44" s="37"/>
      <c r="D44" s="37"/>
      <c r="E44" s="36"/>
    </row>
    <row r="45" spans="1:8" ht="10.5" customHeight="1" x14ac:dyDescent="0.2"/>
    <row r="46" spans="1:8" x14ac:dyDescent="0.2">
      <c r="A46" s="34" t="s">
        <v>976</v>
      </c>
      <c r="B46" s="34"/>
      <c r="H46" s="12" t="s">
        <v>953</v>
      </c>
    </row>
    <row r="47" spans="1:8" x14ac:dyDescent="0.2">
      <c r="A47" s="35" t="s">
        <v>977</v>
      </c>
      <c r="C47" s="36"/>
      <c r="D47" s="36"/>
      <c r="E47" s="36"/>
      <c r="F47" s="36"/>
      <c r="G47" s="36"/>
      <c r="H47" s="36"/>
    </row>
    <row r="48" spans="1:8" x14ac:dyDescent="0.2">
      <c r="A48" s="35" t="s">
        <v>978</v>
      </c>
      <c r="C48" s="37"/>
      <c r="D48" s="37"/>
      <c r="E48" s="37"/>
      <c r="F48" s="37"/>
      <c r="G48" s="37"/>
      <c r="H48" s="37"/>
    </row>
    <row r="49" spans="1:8" x14ac:dyDescent="0.2">
      <c r="A49" s="35" t="s">
        <v>979</v>
      </c>
      <c r="C49" s="37"/>
      <c r="D49" s="37"/>
      <c r="E49" s="37"/>
      <c r="F49" s="37"/>
      <c r="G49" s="37"/>
      <c r="H49" s="37"/>
    </row>
    <row r="50" spans="1:8" x14ac:dyDescent="0.2">
      <c r="A50" s="35" t="s">
        <v>980</v>
      </c>
      <c r="C50" s="37"/>
      <c r="D50" s="37"/>
      <c r="E50" s="37"/>
      <c r="F50" s="37"/>
      <c r="G50" s="37"/>
      <c r="H50" s="37"/>
    </row>
    <row r="51" spans="1:8" ht="10.5" customHeight="1" x14ac:dyDescent="0.2"/>
    <row r="52" spans="1:8" x14ac:dyDescent="0.2">
      <c r="G52" s="4" t="s">
        <v>3478</v>
      </c>
      <c r="H52" s="59"/>
    </row>
    <row r="53" spans="1:8" ht="10.5" customHeight="1" x14ac:dyDescent="0.2"/>
    <row r="54" spans="1:8" x14ac:dyDescent="0.2">
      <c r="F54" s="12" t="s">
        <v>3139</v>
      </c>
    </row>
    <row r="55" spans="1:8" x14ac:dyDescent="0.2">
      <c r="F55" s="38" t="s">
        <v>3497</v>
      </c>
      <c r="H55" s="39"/>
    </row>
    <row r="56" spans="1:8" x14ac:dyDescent="0.2">
      <c r="F56" s="38" t="s">
        <v>3486</v>
      </c>
      <c r="H56" s="39"/>
    </row>
    <row r="57" spans="1:8" x14ac:dyDescent="0.2">
      <c r="F57" s="38" t="s">
        <v>3441</v>
      </c>
      <c r="H57" s="39"/>
    </row>
  </sheetData>
  <mergeCells count="22">
    <mergeCell ref="G35:H35"/>
    <mergeCell ref="G36:H36"/>
    <mergeCell ref="G38:H38"/>
    <mergeCell ref="B3:D6"/>
    <mergeCell ref="B9:D13"/>
    <mergeCell ref="B21:C21"/>
    <mergeCell ref="B22:C22"/>
    <mergeCell ref="F13:H13"/>
    <mergeCell ref="F12:H12"/>
    <mergeCell ref="F11:H11"/>
    <mergeCell ref="F10:H10"/>
    <mergeCell ref="B27:C27"/>
    <mergeCell ref="A34:B34"/>
    <mergeCell ref="B15:H15"/>
    <mergeCell ref="B16:H16"/>
    <mergeCell ref="B17:H17"/>
    <mergeCell ref="G34:H34"/>
    <mergeCell ref="B20:C20"/>
    <mergeCell ref="B25:C25"/>
    <mergeCell ref="B26:C26"/>
    <mergeCell ref="B23:C23"/>
    <mergeCell ref="B24:C24"/>
  </mergeCells>
  <phoneticPr fontId="0" type="noConversion"/>
  <conditionalFormatting sqref="G35">
    <cfRule type="expression" dxfId="35" priority="5">
      <formula>$G$34="Completion Date"</formula>
    </cfRule>
    <cfRule type="expression" dxfId="34" priority="6">
      <formula>$G$34&lt;&gt;"Completion Date"</formula>
    </cfRule>
  </conditionalFormatting>
  <conditionalFormatting sqref="G39">
    <cfRule type="expression" dxfId="33" priority="3">
      <formula>$G$34="Completion Date"</formula>
    </cfRule>
    <cfRule type="expression" dxfId="32" priority="4">
      <formula>$G$34&lt;&gt;"Completion Date"</formula>
    </cfRule>
  </conditionalFormatting>
  <conditionalFormatting sqref="G37">
    <cfRule type="expression" dxfId="31" priority="1">
      <formula>$G$34="Completion Date"</formula>
    </cfRule>
    <cfRule type="expression" dxfId="30" priority="2">
      <formula>$G$34&lt;&gt;"Completion Date"</formula>
    </cfRule>
  </conditionalFormatting>
  <pageMargins left="0.75" right="0.75" top="0.75" bottom="0.5" header="0.25" footer="0"/>
  <pageSetup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731"/>
  <sheetViews>
    <sheetView zoomScale="150" zoomScaleNormal="150" workbookViewId="0">
      <selection sqref="A1:F1"/>
    </sheetView>
  </sheetViews>
  <sheetFormatPr defaultRowHeight="15" customHeight="1" x14ac:dyDescent="0.2"/>
  <cols>
    <col min="1" max="1" width="2.28515625" style="54" customWidth="1"/>
    <col min="2" max="2" width="3.7109375" style="54" customWidth="1"/>
    <col min="3" max="3" width="37.7109375" style="54" customWidth="1"/>
    <col min="4" max="4" width="5" style="54" customWidth="1"/>
    <col min="5" max="5" width="29.28515625" style="54" customWidth="1"/>
    <col min="6" max="6" width="10.85546875" style="54" customWidth="1"/>
    <col min="7" max="16384" width="9.140625" style="54"/>
  </cols>
  <sheetData>
    <row r="1" spans="1:6" s="50" customFormat="1" ht="12.95" customHeight="1" x14ac:dyDescent="0.2">
      <c r="A1" s="131" t="s">
        <v>982</v>
      </c>
      <c r="B1" s="131"/>
      <c r="C1" s="131"/>
      <c r="D1" s="131"/>
      <c r="E1" s="131"/>
      <c r="F1" s="131"/>
    </row>
    <row r="2" spans="1:6" s="50" customFormat="1" ht="12.95" customHeight="1" x14ac:dyDescent="0.2">
      <c r="A2" s="131" t="s">
        <v>983</v>
      </c>
      <c r="B2" s="131"/>
      <c r="C2" s="131"/>
      <c r="D2" s="131"/>
      <c r="E2" s="131"/>
      <c r="F2" s="131"/>
    </row>
    <row r="3" spans="1:6" s="50" customFormat="1" ht="12" customHeight="1" x14ac:dyDescent="0.2">
      <c r="B3" s="51"/>
    </row>
    <row r="4" spans="1:6" s="50" customFormat="1" ht="12.95" customHeight="1" x14ac:dyDescent="0.2">
      <c r="A4" s="131" t="s">
        <v>984</v>
      </c>
      <c r="B4" s="131"/>
      <c r="C4" s="131"/>
      <c r="D4" s="131"/>
      <c r="E4" s="131"/>
      <c r="F4" s="131"/>
    </row>
    <row r="5" spans="1:6" s="50" customFormat="1" ht="12" customHeight="1" x14ac:dyDescent="0.2"/>
    <row r="6" spans="1:6" s="50" customFormat="1" ht="12.95" customHeight="1" x14ac:dyDescent="0.2">
      <c r="A6" s="131">
        <f>ContractNbr</f>
        <v>0</v>
      </c>
      <c r="B6" s="131"/>
      <c r="C6" s="131"/>
      <c r="D6" s="131"/>
      <c r="E6" s="131"/>
      <c r="F6" s="131"/>
    </row>
    <row r="7" spans="1:6" s="50" customFormat="1" ht="12.95" customHeight="1" x14ac:dyDescent="0.2">
      <c r="A7" s="131" t="str">
        <f>ContractName</f>
        <v>MASTER TO COPY TO NEW FOLDER</v>
      </c>
      <c r="B7" s="131"/>
      <c r="C7" s="131"/>
      <c r="D7" s="131"/>
      <c r="E7" s="131"/>
      <c r="F7" s="131"/>
    </row>
    <row r="8" spans="1:6" s="50" customFormat="1" ht="12.95" customHeight="1" x14ac:dyDescent="0.2">
      <c r="A8" s="131" t="s">
        <v>1742</v>
      </c>
      <c r="B8" s="131"/>
      <c r="C8" s="131"/>
      <c r="D8" s="131"/>
      <c r="E8" s="131"/>
      <c r="F8" s="131"/>
    </row>
    <row r="9" spans="1:6" s="50" customFormat="1" ht="12" customHeight="1" x14ac:dyDescent="0.2">
      <c r="B9" s="51"/>
    </row>
    <row r="10" spans="1:6" s="50" customFormat="1" ht="12.95" customHeight="1" x14ac:dyDescent="0.2">
      <c r="A10" s="52" t="s">
        <v>3470</v>
      </c>
    </row>
    <row r="11" spans="1:6" s="50" customFormat="1" ht="12.95" customHeight="1" x14ac:dyDescent="0.2">
      <c r="B11" s="53"/>
      <c r="C11" s="50" t="s">
        <v>3451</v>
      </c>
      <c r="D11" s="53"/>
      <c r="E11" s="50" t="s">
        <v>3454</v>
      </c>
    </row>
    <row r="12" spans="1:6" s="50" customFormat="1" ht="12.95" customHeight="1" x14ac:dyDescent="0.2">
      <c r="B12" s="53"/>
      <c r="C12" s="50" t="s">
        <v>3452</v>
      </c>
      <c r="D12" s="53"/>
      <c r="E12" s="50" t="s">
        <v>3455</v>
      </c>
    </row>
    <row r="13" spans="1:6" s="50" customFormat="1" ht="12.95" customHeight="1" x14ac:dyDescent="0.2">
      <c r="B13" s="53"/>
      <c r="C13" s="50" t="s">
        <v>3453</v>
      </c>
      <c r="D13" s="53"/>
      <c r="E13" s="50" t="s">
        <v>3484</v>
      </c>
    </row>
    <row r="14" spans="1:6" s="50" customFormat="1" ht="12.95" customHeight="1" x14ac:dyDescent="0.2">
      <c r="B14" s="53"/>
      <c r="C14" s="50" t="s">
        <v>3498</v>
      </c>
    </row>
    <row r="15" spans="1:6" s="50" customFormat="1" ht="12.95" customHeight="1" x14ac:dyDescent="0.2"/>
    <row r="16" spans="1:6" s="50" customFormat="1" ht="12.95" customHeight="1" x14ac:dyDescent="0.2">
      <c r="A16" s="52" t="s">
        <v>1746</v>
      </c>
    </row>
    <row r="17" spans="1:6" s="50" customFormat="1" ht="12.95" customHeight="1" x14ac:dyDescent="0.2">
      <c r="B17" s="53"/>
      <c r="C17" s="50" t="s">
        <v>3456</v>
      </c>
      <c r="D17" s="53"/>
      <c r="E17" s="50" t="s">
        <v>3459</v>
      </c>
    </row>
    <row r="18" spans="1:6" s="50" customFormat="1" ht="12.95" customHeight="1" x14ac:dyDescent="0.2">
      <c r="B18" s="53"/>
      <c r="C18" s="50" t="s">
        <v>3457</v>
      </c>
      <c r="D18" s="53"/>
      <c r="E18" s="50" t="s">
        <v>3460</v>
      </c>
    </row>
    <row r="19" spans="1:6" s="50" customFormat="1" ht="12.95" customHeight="1" x14ac:dyDescent="0.2">
      <c r="B19" s="53"/>
      <c r="C19" s="50" t="s">
        <v>3458</v>
      </c>
      <c r="D19" s="53"/>
      <c r="E19" s="50" t="s">
        <v>3461</v>
      </c>
    </row>
    <row r="20" spans="1:6" s="50" customFormat="1" ht="12.95" customHeight="1" x14ac:dyDescent="0.2">
      <c r="B20" s="53"/>
      <c r="C20" s="50" t="s">
        <v>3472</v>
      </c>
    </row>
    <row r="21" spans="1:6" s="50" customFormat="1" ht="12" customHeight="1" x14ac:dyDescent="0.2">
      <c r="C21" s="128"/>
      <c r="D21" s="130"/>
      <c r="E21" s="130"/>
    </row>
    <row r="22" spans="1:6" s="50" customFormat="1" ht="12.95" customHeight="1" x14ac:dyDescent="0.2"/>
    <row r="23" spans="1:6" s="50" customFormat="1" ht="12" customHeight="1" x14ac:dyDescent="0.2">
      <c r="A23" s="52" t="s">
        <v>3462</v>
      </c>
    </row>
    <row r="24" spans="1:6" s="50" customFormat="1" ht="12" x14ac:dyDescent="0.2">
      <c r="B24" s="53"/>
      <c r="C24" s="50" t="s">
        <v>3473</v>
      </c>
      <c r="D24" s="53"/>
      <c r="E24" s="50" t="s">
        <v>3463</v>
      </c>
    </row>
    <row r="25" spans="1:6" s="50" customFormat="1" ht="12.75" x14ac:dyDescent="0.2">
      <c r="C25" s="128"/>
      <c r="D25" s="129"/>
      <c r="E25" s="129"/>
    </row>
    <row r="26" spans="1:6" s="50" customFormat="1" ht="12" x14ac:dyDescent="0.2"/>
    <row r="27" spans="1:6" s="50" customFormat="1" ht="12" x14ac:dyDescent="0.2">
      <c r="A27" s="50" t="s">
        <v>1747</v>
      </c>
    </row>
    <row r="28" spans="1:6" s="50" customFormat="1" ht="75" customHeight="1" x14ac:dyDescent="0.2">
      <c r="B28" s="128"/>
      <c r="C28" s="130"/>
      <c r="D28" s="130"/>
      <c r="E28" s="130"/>
    </row>
    <row r="29" spans="1:6" s="50" customFormat="1" ht="12" x14ac:dyDescent="0.2"/>
    <row r="30" spans="1:6" ht="12" x14ac:dyDescent="0.2">
      <c r="A30" s="58" t="s">
        <v>1748</v>
      </c>
      <c r="B30" s="58"/>
      <c r="C30" s="50"/>
      <c r="D30" s="50"/>
      <c r="E30" s="50"/>
      <c r="F30" s="58"/>
    </row>
    <row r="31" spans="1:6" ht="75" customHeight="1" x14ac:dyDescent="0.2">
      <c r="A31" s="58"/>
      <c r="B31" s="128"/>
      <c r="C31" s="130"/>
      <c r="D31" s="130"/>
      <c r="E31" s="130"/>
      <c r="F31" s="58"/>
    </row>
    <row r="32" spans="1:6" ht="12.95" customHeight="1" x14ac:dyDescent="0.2">
      <c r="A32" s="58"/>
      <c r="B32" s="58"/>
      <c r="C32" s="58"/>
      <c r="D32" s="58"/>
      <c r="E32" s="58"/>
      <c r="F32" s="58"/>
    </row>
    <row r="33" spans="1:6" ht="12.95" customHeight="1" x14ac:dyDescent="0.2">
      <c r="A33" s="58"/>
      <c r="B33" s="58"/>
      <c r="C33" s="58"/>
      <c r="D33" s="58"/>
      <c r="E33" s="58"/>
      <c r="F33" s="58"/>
    </row>
    <row r="34" spans="1:6" s="50" customFormat="1" ht="12.95" customHeight="1" x14ac:dyDescent="0.2">
      <c r="A34" s="55"/>
      <c r="B34" s="55"/>
      <c r="C34" s="55"/>
      <c r="E34" s="55"/>
    </row>
    <row r="35" spans="1:6" s="50" customFormat="1" ht="12.95" customHeight="1" x14ac:dyDescent="0.2">
      <c r="A35" s="57" t="s">
        <v>3464</v>
      </c>
      <c r="C35" s="57"/>
      <c r="D35" s="57"/>
      <c r="E35" s="57" t="s">
        <v>3465</v>
      </c>
    </row>
    <row r="36" spans="1:6" s="50" customFormat="1" ht="12.95" customHeight="1" x14ac:dyDescent="0.2">
      <c r="B36" s="58"/>
      <c r="C36" s="58"/>
      <c r="D36" s="58"/>
      <c r="E36" s="58"/>
    </row>
    <row r="37" spans="1:6" s="50" customFormat="1" ht="12.95" customHeight="1" x14ac:dyDescent="0.2">
      <c r="A37" s="55"/>
      <c r="B37" s="55"/>
      <c r="C37" s="55"/>
      <c r="E37" s="55"/>
    </row>
    <row r="38" spans="1:6" s="50" customFormat="1" ht="12.95" customHeight="1" x14ac:dyDescent="0.2">
      <c r="A38" s="57" t="s">
        <v>3466</v>
      </c>
      <c r="C38" s="57"/>
      <c r="D38" s="57"/>
      <c r="E38" s="57" t="s">
        <v>3465</v>
      </c>
    </row>
    <row r="39" spans="1:6" s="50" customFormat="1" ht="12.95" customHeight="1" x14ac:dyDescent="0.2"/>
    <row r="40" spans="1:6" s="50" customFormat="1" ht="12.95" customHeight="1" x14ac:dyDescent="0.2">
      <c r="A40" s="55"/>
      <c r="B40" s="55"/>
      <c r="C40" s="55"/>
      <c r="E40" s="55"/>
    </row>
    <row r="41" spans="1:6" s="50" customFormat="1" ht="12.95" customHeight="1" x14ac:dyDescent="0.2">
      <c r="A41" s="57" t="s">
        <v>3467</v>
      </c>
      <c r="C41" s="57"/>
      <c r="D41" s="57"/>
      <c r="E41" s="57" t="s">
        <v>3465</v>
      </c>
    </row>
    <row r="42" spans="1:6" s="50" customFormat="1" ht="12.95" customHeight="1" x14ac:dyDescent="0.2">
      <c r="A42" s="57"/>
      <c r="C42" s="57"/>
      <c r="D42" s="57"/>
      <c r="E42" s="57"/>
    </row>
    <row r="43" spans="1:6" s="50" customFormat="1" ht="12.95" customHeight="1" x14ac:dyDescent="0.2">
      <c r="A43" s="55"/>
      <c r="B43" s="55"/>
      <c r="C43" s="55"/>
      <c r="E43" s="55"/>
    </row>
    <row r="44" spans="1:6" s="50" customFormat="1" ht="12.95" customHeight="1" x14ac:dyDescent="0.2">
      <c r="A44" s="57" t="s">
        <v>3468</v>
      </c>
      <c r="C44" s="57"/>
      <c r="D44" s="57"/>
      <c r="E44" s="57" t="s">
        <v>3465</v>
      </c>
    </row>
    <row r="45" spans="1:6" s="50" customFormat="1" ht="12.95" customHeight="1" x14ac:dyDescent="0.2"/>
    <row r="46" spans="1:6" s="50" customFormat="1" ht="12.95" customHeight="1" x14ac:dyDescent="0.2">
      <c r="A46" s="55"/>
      <c r="B46" s="55"/>
      <c r="C46" s="55"/>
    </row>
    <row r="47" spans="1:6" s="50" customFormat="1" ht="12.95" customHeight="1" x14ac:dyDescent="0.2">
      <c r="A47" s="56" t="s">
        <v>3469</v>
      </c>
    </row>
    <row r="48" spans="1:6" s="50" customFormat="1" ht="12.95" customHeight="1" x14ac:dyDescent="0.2"/>
    <row r="49" s="50" customFormat="1" ht="12.95" customHeight="1" x14ac:dyDescent="0.2"/>
    <row r="50" s="50" customFormat="1" ht="12.95" customHeight="1" x14ac:dyDescent="0.2"/>
    <row r="51" s="50" customFormat="1" ht="12.95" customHeight="1" x14ac:dyDescent="0.2"/>
    <row r="52" s="50" customFormat="1" ht="12.95" customHeight="1" x14ac:dyDescent="0.2"/>
    <row r="53" s="50" customFormat="1" ht="12.95" customHeight="1" x14ac:dyDescent="0.2"/>
    <row r="54" s="50" customFormat="1" ht="12.95" customHeight="1" x14ac:dyDescent="0.2"/>
    <row r="55" s="50" customFormat="1" ht="12.95" customHeight="1" x14ac:dyDescent="0.2"/>
    <row r="56" s="50" customFormat="1" ht="12.95" customHeight="1" x14ac:dyDescent="0.2"/>
    <row r="57" s="50" customFormat="1" ht="12.95" customHeight="1" x14ac:dyDescent="0.2"/>
    <row r="58" s="50" customFormat="1" ht="12.95" customHeight="1" x14ac:dyDescent="0.2"/>
    <row r="59" s="50" customFormat="1" ht="12.95" customHeight="1" x14ac:dyDescent="0.2"/>
    <row r="60" s="50" customFormat="1" ht="12.95" customHeight="1" x14ac:dyDescent="0.2"/>
    <row r="61" s="50" customFormat="1" ht="12.95" customHeight="1" x14ac:dyDescent="0.2"/>
    <row r="62" s="50" customFormat="1" ht="12.95" customHeight="1" x14ac:dyDescent="0.2"/>
    <row r="63" s="50" customFormat="1" ht="12.95" customHeight="1" x14ac:dyDescent="0.2"/>
    <row r="64" s="50" customFormat="1" ht="12.95" customHeight="1" x14ac:dyDescent="0.2"/>
    <row r="65" s="50" customFormat="1" ht="12.95" customHeight="1" x14ac:dyDescent="0.2"/>
    <row r="66" s="50" customFormat="1" ht="12.95" customHeight="1" x14ac:dyDescent="0.2"/>
    <row r="67" s="50" customFormat="1" ht="12.95" customHeight="1" x14ac:dyDescent="0.2"/>
    <row r="68" s="50" customFormat="1" ht="12.95" customHeight="1" x14ac:dyDescent="0.2"/>
    <row r="69" s="50" customFormat="1" ht="12.95" customHeight="1" x14ac:dyDescent="0.2"/>
    <row r="70" s="50" customFormat="1" ht="12.95" customHeight="1" x14ac:dyDescent="0.2"/>
    <row r="71" s="50" customFormat="1" ht="12.95" customHeight="1" x14ac:dyDescent="0.2"/>
    <row r="72" s="50" customFormat="1" ht="12.95" customHeight="1" x14ac:dyDescent="0.2"/>
    <row r="73" s="50" customFormat="1" ht="12.95" customHeight="1" x14ac:dyDescent="0.2"/>
    <row r="74" s="50" customFormat="1" ht="12.95" customHeight="1" x14ac:dyDescent="0.2"/>
    <row r="75" s="50" customFormat="1" ht="12.95" customHeight="1" x14ac:dyDescent="0.2"/>
    <row r="76" s="50" customFormat="1" ht="12.95" customHeight="1" x14ac:dyDescent="0.2"/>
    <row r="77" s="50" customFormat="1" ht="12.95" customHeight="1" x14ac:dyDescent="0.2"/>
    <row r="78" s="50" customFormat="1" ht="12.95" customHeight="1" x14ac:dyDescent="0.2"/>
    <row r="79" s="50" customFormat="1" ht="12.95" customHeight="1" x14ac:dyDescent="0.2"/>
    <row r="80" s="50" customFormat="1" ht="12.95" customHeight="1" x14ac:dyDescent="0.2"/>
    <row r="81" s="50" customFormat="1" ht="12.95" customHeight="1" x14ac:dyDescent="0.2"/>
    <row r="82" s="50" customFormat="1" ht="12.95" customHeight="1" x14ac:dyDescent="0.2"/>
    <row r="83" s="50" customFormat="1" ht="12.95" customHeight="1" x14ac:dyDescent="0.2"/>
    <row r="84" s="50" customFormat="1" ht="12.95" customHeight="1" x14ac:dyDescent="0.2"/>
    <row r="85" s="50" customFormat="1" ht="12.95" customHeight="1" x14ac:dyDescent="0.2"/>
    <row r="86" s="50" customFormat="1" ht="12.95" customHeight="1" x14ac:dyDescent="0.2"/>
    <row r="87" s="50" customFormat="1" ht="12.95" customHeight="1" x14ac:dyDescent="0.2"/>
    <row r="88" s="50" customFormat="1" ht="12.95" customHeight="1" x14ac:dyDescent="0.2"/>
    <row r="89" s="50" customFormat="1" ht="12.95" customHeight="1" x14ac:dyDescent="0.2"/>
    <row r="90" s="50" customFormat="1" ht="12.95" customHeight="1" x14ac:dyDescent="0.2"/>
    <row r="91" s="50" customFormat="1" ht="12.95" customHeight="1" x14ac:dyDescent="0.2"/>
    <row r="92" s="50" customFormat="1" ht="12.95" customHeight="1" x14ac:dyDescent="0.2"/>
    <row r="93" s="50" customFormat="1" ht="12.95" customHeight="1" x14ac:dyDescent="0.2"/>
    <row r="94" s="50" customFormat="1" ht="12.95" customHeight="1" x14ac:dyDescent="0.2"/>
    <row r="95" s="50" customFormat="1" ht="12.95" customHeight="1" x14ac:dyDescent="0.2"/>
    <row r="96" s="50" customFormat="1" ht="12.95" customHeight="1" x14ac:dyDescent="0.2"/>
    <row r="97" s="50" customFormat="1" ht="12.95" customHeight="1" x14ac:dyDescent="0.2"/>
    <row r="98" s="50" customFormat="1" ht="12.95" customHeight="1" x14ac:dyDescent="0.2"/>
    <row r="99" s="50" customFormat="1" ht="12.95" customHeight="1" x14ac:dyDescent="0.2"/>
    <row r="100" s="50" customFormat="1" ht="12.95" customHeight="1" x14ac:dyDescent="0.2"/>
    <row r="101" s="50" customFormat="1" ht="12.95" customHeight="1" x14ac:dyDescent="0.2"/>
    <row r="102" s="50" customFormat="1" ht="12.95" customHeight="1" x14ac:dyDescent="0.2"/>
    <row r="103" s="50" customFormat="1" ht="12.95" customHeight="1" x14ac:dyDescent="0.2"/>
    <row r="104" s="50" customFormat="1" ht="12.95" customHeight="1" x14ac:dyDescent="0.2"/>
    <row r="105" s="50" customFormat="1" ht="12.95" customHeight="1" x14ac:dyDescent="0.2"/>
    <row r="106" s="50" customFormat="1" ht="12.95" customHeight="1" x14ac:dyDescent="0.2"/>
    <row r="107" s="50" customFormat="1" ht="12.95" customHeight="1" x14ac:dyDescent="0.2"/>
    <row r="108" s="50" customFormat="1" ht="12.95" customHeight="1" x14ac:dyDescent="0.2"/>
    <row r="109" s="50" customFormat="1" ht="12.95" customHeight="1" x14ac:dyDescent="0.2"/>
    <row r="110" s="50" customFormat="1" ht="12.95" customHeight="1" x14ac:dyDescent="0.2"/>
    <row r="111" s="50" customFormat="1" ht="12.95" customHeight="1" x14ac:dyDescent="0.2"/>
    <row r="112" s="50" customFormat="1" ht="12.95" customHeight="1" x14ac:dyDescent="0.2"/>
    <row r="113" s="50" customFormat="1" ht="12.95" customHeight="1" x14ac:dyDescent="0.2"/>
    <row r="114" s="50" customFormat="1" ht="12.95" customHeight="1" x14ac:dyDescent="0.2"/>
    <row r="115" s="50" customFormat="1" ht="12.95" customHeight="1" x14ac:dyDescent="0.2"/>
    <row r="116" s="50" customFormat="1" ht="12.95" customHeight="1" x14ac:dyDescent="0.2"/>
    <row r="117" s="50" customFormat="1" ht="12.95" customHeight="1" x14ac:dyDescent="0.2"/>
    <row r="118" s="50" customFormat="1" ht="12.95" customHeight="1" x14ac:dyDescent="0.2"/>
    <row r="119" s="50" customFormat="1" ht="12.95" customHeight="1" x14ac:dyDescent="0.2"/>
    <row r="120" s="50" customFormat="1" ht="12.95" customHeight="1" x14ac:dyDescent="0.2"/>
    <row r="121" s="50" customFormat="1" ht="12.95" customHeight="1" x14ac:dyDescent="0.2"/>
    <row r="122" s="50" customFormat="1" ht="12.95" customHeight="1" x14ac:dyDescent="0.2"/>
    <row r="123" s="50" customFormat="1" ht="12.95" customHeight="1" x14ac:dyDescent="0.2"/>
    <row r="124" s="50" customFormat="1" ht="12.95" customHeight="1" x14ac:dyDescent="0.2"/>
    <row r="125" s="50" customFormat="1" ht="12.95" customHeight="1" x14ac:dyDescent="0.2"/>
    <row r="126" s="50" customFormat="1" ht="12.95" customHeight="1" x14ac:dyDescent="0.2"/>
    <row r="127" s="50" customFormat="1" ht="12.95" customHeight="1" x14ac:dyDescent="0.2"/>
    <row r="128" s="50" customFormat="1" ht="12.95" customHeight="1" x14ac:dyDescent="0.2"/>
    <row r="129" s="50" customFormat="1" ht="12.95" customHeight="1" x14ac:dyDescent="0.2"/>
    <row r="130" s="50" customFormat="1" ht="12.95" customHeight="1" x14ac:dyDescent="0.2"/>
    <row r="131" s="50" customFormat="1" ht="12.95" customHeight="1" x14ac:dyDescent="0.2"/>
    <row r="132" s="50" customFormat="1" ht="12.95" customHeight="1" x14ac:dyDescent="0.2"/>
    <row r="133" s="50" customFormat="1" ht="12.95" customHeight="1" x14ac:dyDescent="0.2"/>
    <row r="134" s="50" customFormat="1" ht="12.95" customHeight="1" x14ac:dyDescent="0.2"/>
    <row r="135" s="50" customFormat="1" ht="12.95" customHeight="1" x14ac:dyDescent="0.2"/>
    <row r="136" s="50" customFormat="1" ht="12.95" customHeight="1" x14ac:dyDescent="0.2"/>
    <row r="137" s="50" customFormat="1" ht="12.95" customHeight="1" x14ac:dyDescent="0.2"/>
    <row r="138" s="50" customFormat="1" ht="12.95" customHeight="1" x14ac:dyDescent="0.2"/>
    <row r="139" s="50" customFormat="1" ht="12.95" customHeight="1" x14ac:dyDescent="0.2"/>
    <row r="140" s="50" customFormat="1" ht="12.95" customHeight="1" x14ac:dyDescent="0.2"/>
    <row r="141" s="50" customFormat="1" ht="12.95" customHeight="1" x14ac:dyDescent="0.2"/>
    <row r="142" s="50" customFormat="1" ht="12.95" customHeight="1" x14ac:dyDescent="0.2"/>
    <row r="143" s="50" customFormat="1" ht="12.95" customHeight="1" x14ac:dyDescent="0.2"/>
    <row r="144" s="50" customFormat="1" ht="12.95" customHeight="1" x14ac:dyDescent="0.2"/>
    <row r="145" s="50" customFormat="1" ht="12.95" customHeight="1" x14ac:dyDescent="0.2"/>
    <row r="146" s="50" customFormat="1" ht="12.95" customHeight="1" x14ac:dyDescent="0.2"/>
    <row r="147" s="50" customFormat="1" ht="12.95" customHeight="1" x14ac:dyDescent="0.2"/>
    <row r="148" s="50" customFormat="1" ht="12.95" customHeight="1" x14ac:dyDescent="0.2"/>
    <row r="149" s="50" customFormat="1" ht="12.95" customHeight="1" x14ac:dyDescent="0.2"/>
    <row r="150" s="50" customFormat="1" ht="12.95" customHeight="1" x14ac:dyDescent="0.2"/>
    <row r="151" s="50" customFormat="1" ht="12.95" customHeight="1" x14ac:dyDescent="0.2"/>
    <row r="152" s="50" customFormat="1" ht="12.95" customHeight="1" x14ac:dyDescent="0.2"/>
    <row r="153" s="50" customFormat="1" ht="12.95" customHeight="1" x14ac:dyDescent="0.2"/>
    <row r="154" s="50" customFormat="1" ht="12.95" customHeight="1" x14ac:dyDescent="0.2"/>
    <row r="155" s="50" customFormat="1" ht="12.95" customHeight="1" x14ac:dyDescent="0.2"/>
    <row r="156" s="50" customFormat="1" ht="12.95" customHeight="1" x14ac:dyDescent="0.2"/>
    <row r="157" s="50" customFormat="1" ht="12.95" customHeight="1" x14ac:dyDescent="0.2"/>
    <row r="158" s="50" customFormat="1" ht="12.95" customHeight="1" x14ac:dyDescent="0.2"/>
    <row r="159" s="50" customFormat="1" ht="12.95" customHeight="1" x14ac:dyDescent="0.2"/>
    <row r="160" s="50" customFormat="1" ht="12.95" customHeight="1" x14ac:dyDescent="0.2"/>
    <row r="161" s="50" customFormat="1" ht="12.95" customHeight="1" x14ac:dyDescent="0.2"/>
    <row r="162" s="50" customFormat="1" ht="12.95" customHeight="1" x14ac:dyDescent="0.2"/>
    <row r="163" s="50" customFormat="1" ht="12.95" customHeight="1" x14ac:dyDescent="0.2"/>
    <row r="164" s="50" customFormat="1" ht="12.95" customHeight="1" x14ac:dyDescent="0.2"/>
    <row r="165" s="50" customFormat="1" ht="12.95" customHeight="1" x14ac:dyDescent="0.2"/>
    <row r="166" s="50" customFormat="1" ht="12.95" customHeight="1" x14ac:dyDescent="0.2"/>
    <row r="167" s="50" customFormat="1" ht="12.95" customHeight="1" x14ac:dyDescent="0.2"/>
    <row r="168" s="50" customFormat="1" ht="12.95" customHeight="1" x14ac:dyDescent="0.2"/>
    <row r="169" s="50" customFormat="1" ht="12.95" customHeight="1" x14ac:dyDescent="0.2"/>
    <row r="170" s="50" customFormat="1" ht="12.95" customHeight="1" x14ac:dyDescent="0.2"/>
    <row r="171" s="50" customFormat="1" ht="12.95" customHeight="1" x14ac:dyDescent="0.2"/>
    <row r="172" s="50" customFormat="1" ht="12.95" customHeight="1" x14ac:dyDescent="0.2"/>
    <row r="173" s="50" customFormat="1" ht="12.95" customHeight="1" x14ac:dyDescent="0.2"/>
    <row r="174" s="50" customFormat="1" ht="12.95" customHeight="1" x14ac:dyDescent="0.2"/>
    <row r="175" s="50" customFormat="1" ht="12.95" customHeight="1" x14ac:dyDescent="0.2"/>
    <row r="176" s="50" customFormat="1" ht="12.95" customHeight="1" x14ac:dyDescent="0.2"/>
    <row r="177" s="50" customFormat="1" ht="12.95" customHeight="1" x14ac:dyDescent="0.2"/>
    <row r="178" s="50" customFormat="1" ht="12.95" customHeight="1" x14ac:dyDescent="0.2"/>
    <row r="179" s="50" customFormat="1" ht="12.95" customHeight="1" x14ac:dyDescent="0.2"/>
    <row r="180" s="50" customFormat="1" ht="12.95" customHeight="1" x14ac:dyDescent="0.2"/>
    <row r="181" s="50" customFormat="1" ht="12.95" customHeight="1" x14ac:dyDescent="0.2"/>
    <row r="182" s="50" customFormat="1" ht="12.95" customHeight="1" x14ac:dyDescent="0.2"/>
    <row r="183" s="50" customFormat="1" ht="12.95" customHeight="1" x14ac:dyDescent="0.2"/>
    <row r="184" s="50" customFormat="1" ht="12.95" customHeight="1" x14ac:dyDescent="0.2"/>
    <row r="185" s="50" customFormat="1" ht="12.95" customHeight="1" x14ac:dyDescent="0.2"/>
    <row r="186" s="50" customFormat="1" ht="12.95" customHeight="1" x14ac:dyDescent="0.2"/>
    <row r="187" s="50" customFormat="1" ht="12.95" customHeight="1" x14ac:dyDescent="0.2"/>
    <row r="188" s="50" customFormat="1" ht="12.95" customHeight="1" x14ac:dyDescent="0.2"/>
    <row r="189" s="50" customFormat="1" ht="12.95" customHeight="1" x14ac:dyDescent="0.2"/>
    <row r="190" s="50" customFormat="1" ht="12.95" customHeight="1" x14ac:dyDescent="0.2"/>
    <row r="191" s="50" customFormat="1" ht="12.95" customHeight="1" x14ac:dyDescent="0.2"/>
    <row r="192" s="50" customFormat="1" ht="12.95" customHeight="1" x14ac:dyDescent="0.2"/>
    <row r="193" s="50" customFormat="1" ht="12.95" customHeight="1" x14ac:dyDescent="0.2"/>
    <row r="194" s="50" customFormat="1" ht="12.95" customHeight="1" x14ac:dyDescent="0.2"/>
    <row r="195" s="50" customFormat="1" ht="12.95" customHeight="1" x14ac:dyDescent="0.2"/>
    <row r="196" s="50" customFormat="1" ht="12.95" customHeight="1" x14ac:dyDescent="0.2"/>
    <row r="197" s="50" customFormat="1" ht="12.95" customHeight="1" x14ac:dyDescent="0.2"/>
    <row r="198" s="50" customFormat="1" ht="12.95" customHeight="1" x14ac:dyDescent="0.2"/>
    <row r="199" s="50" customFormat="1" ht="12.95" customHeight="1" x14ac:dyDescent="0.2"/>
    <row r="200" s="50" customFormat="1" ht="12.95" customHeight="1" x14ac:dyDescent="0.2"/>
    <row r="201" s="50" customFormat="1" ht="12.95" customHeight="1" x14ac:dyDescent="0.2"/>
    <row r="202" s="50" customFormat="1" ht="12.95" customHeight="1" x14ac:dyDescent="0.2"/>
    <row r="203" s="50" customFormat="1" ht="12.95" customHeight="1" x14ac:dyDescent="0.2"/>
    <row r="204" s="50" customFormat="1" ht="12.95" customHeight="1" x14ac:dyDescent="0.2"/>
    <row r="205" s="50" customFormat="1" ht="12.95" customHeight="1" x14ac:dyDescent="0.2"/>
    <row r="206" s="50" customFormat="1" ht="12.95" customHeight="1" x14ac:dyDescent="0.2"/>
    <row r="207" s="50" customFormat="1" ht="12.95" customHeight="1" x14ac:dyDescent="0.2"/>
    <row r="208" s="50" customFormat="1" ht="12.95" customHeight="1" x14ac:dyDescent="0.2"/>
    <row r="209" s="50" customFormat="1" ht="12.95" customHeight="1" x14ac:dyDescent="0.2"/>
    <row r="210" s="50" customFormat="1" ht="12.95" customHeight="1" x14ac:dyDescent="0.2"/>
    <row r="211" s="50" customFormat="1" ht="12.95" customHeight="1" x14ac:dyDescent="0.2"/>
    <row r="212" s="50" customFormat="1" ht="12.95" customHeight="1" x14ac:dyDescent="0.2"/>
    <row r="213" s="50" customFormat="1" ht="12.95" customHeight="1" x14ac:dyDescent="0.2"/>
    <row r="214" s="50" customFormat="1" ht="12.95" customHeight="1" x14ac:dyDescent="0.2"/>
    <row r="215" s="50" customFormat="1" ht="12.95" customHeight="1" x14ac:dyDescent="0.2"/>
    <row r="216" s="50" customFormat="1" ht="12.95" customHeight="1" x14ac:dyDescent="0.2"/>
    <row r="217" s="50" customFormat="1" ht="12.95" customHeight="1" x14ac:dyDescent="0.2"/>
    <row r="218" s="50" customFormat="1" ht="12.95" customHeight="1" x14ac:dyDescent="0.2"/>
    <row r="219" s="50" customFormat="1" ht="12.95" customHeight="1" x14ac:dyDescent="0.2"/>
    <row r="220" s="50" customFormat="1" ht="12.95" customHeight="1" x14ac:dyDescent="0.2"/>
    <row r="221" s="50" customFormat="1" ht="12.95" customHeight="1" x14ac:dyDescent="0.2"/>
    <row r="222" s="50" customFormat="1" ht="12.95" customHeight="1" x14ac:dyDescent="0.2"/>
    <row r="223" s="50" customFormat="1" ht="12.95" customHeight="1" x14ac:dyDescent="0.2"/>
    <row r="224" s="50" customFormat="1" ht="12.95" customHeight="1" x14ac:dyDescent="0.2"/>
    <row r="225" s="50" customFormat="1" ht="12.95" customHeight="1" x14ac:dyDescent="0.2"/>
    <row r="226" s="50" customFormat="1" ht="12.95" customHeight="1" x14ac:dyDescent="0.2"/>
    <row r="227" s="50" customFormat="1" ht="12.95" customHeight="1" x14ac:dyDescent="0.2"/>
    <row r="228" s="50" customFormat="1" ht="12.95" customHeight="1" x14ac:dyDescent="0.2"/>
    <row r="229" s="50" customFormat="1" ht="12.95" customHeight="1" x14ac:dyDescent="0.2"/>
    <row r="230" s="50" customFormat="1" ht="12.95" customHeight="1" x14ac:dyDescent="0.2"/>
    <row r="231" s="50" customFormat="1" ht="12.95" customHeight="1" x14ac:dyDescent="0.2"/>
    <row r="232" s="50" customFormat="1" ht="12.95" customHeight="1" x14ac:dyDescent="0.2"/>
    <row r="233" s="50" customFormat="1" ht="12.95" customHeight="1" x14ac:dyDescent="0.2"/>
    <row r="234" s="50" customFormat="1" ht="12.95" customHeight="1" x14ac:dyDescent="0.2"/>
    <row r="235" s="50" customFormat="1" ht="12.95" customHeight="1" x14ac:dyDescent="0.2"/>
    <row r="236" s="50" customFormat="1" ht="12.95" customHeight="1" x14ac:dyDescent="0.2"/>
    <row r="237" s="50" customFormat="1" ht="12.95" customHeight="1" x14ac:dyDescent="0.2"/>
    <row r="238" s="50" customFormat="1" ht="12.95" customHeight="1" x14ac:dyDescent="0.2"/>
    <row r="239" s="50" customFormat="1" ht="12.95" customHeight="1" x14ac:dyDescent="0.2"/>
    <row r="240" s="50" customFormat="1" ht="12.95" customHeight="1" x14ac:dyDescent="0.2"/>
    <row r="241" s="50" customFormat="1" ht="12.95" customHeight="1" x14ac:dyDescent="0.2"/>
    <row r="242" s="50" customFormat="1" ht="12.95" customHeight="1" x14ac:dyDescent="0.2"/>
    <row r="243" s="50" customFormat="1" ht="12.95" customHeight="1" x14ac:dyDescent="0.2"/>
    <row r="244" s="50" customFormat="1" ht="12.95" customHeight="1" x14ac:dyDescent="0.2"/>
    <row r="245" s="50" customFormat="1" ht="12.95" customHeight="1" x14ac:dyDescent="0.2"/>
    <row r="246" s="50" customFormat="1" ht="12.95" customHeight="1" x14ac:dyDescent="0.2"/>
    <row r="247" s="50" customFormat="1" ht="12.95" customHeight="1" x14ac:dyDescent="0.2"/>
    <row r="248" s="50" customFormat="1" ht="12.95" customHeight="1" x14ac:dyDescent="0.2"/>
    <row r="249" s="50" customFormat="1" ht="12.95" customHeight="1" x14ac:dyDescent="0.2"/>
    <row r="250" s="50" customFormat="1" ht="12.95" customHeight="1" x14ac:dyDescent="0.2"/>
    <row r="251" s="50" customFormat="1" ht="12.95" customHeight="1" x14ac:dyDescent="0.2"/>
    <row r="252" s="50" customFormat="1" ht="12.95" customHeight="1" x14ac:dyDescent="0.2"/>
    <row r="253" s="50" customFormat="1" ht="12.95" customHeight="1" x14ac:dyDescent="0.2"/>
    <row r="254" s="50" customFormat="1" ht="12.95" customHeight="1" x14ac:dyDescent="0.2"/>
    <row r="255" s="50" customFormat="1" ht="12.95" customHeight="1" x14ac:dyDescent="0.2"/>
    <row r="256" s="50" customFormat="1" ht="12.95" customHeight="1" x14ac:dyDescent="0.2"/>
    <row r="257" s="50" customFormat="1" ht="12.95" customHeight="1" x14ac:dyDescent="0.2"/>
    <row r="258" s="50" customFormat="1" ht="12.95" customHeight="1" x14ac:dyDescent="0.2"/>
    <row r="259" s="50" customFormat="1" ht="12.95" customHeight="1" x14ac:dyDescent="0.2"/>
    <row r="260" s="50" customFormat="1" ht="12.95" customHeight="1" x14ac:dyDescent="0.2"/>
    <row r="261" s="50" customFormat="1" ht="12.95" customHeight="1" x14ac:dyDescent="0.2"/>
    <row r="262" s="50" customFormat="1" ht="12.95" customHeight="1" x14ac:dyDescent="0.2"/>
    <row r="263" s="50" customFormat="1" ht="12.95" customHeight="1" x14ac:dyDescent="0.2"/>
    <row r="264" s="50" customFormat="1" ht="12.95" customHeight="1" x14ac:dyDescent="0.2"/>
    <row r="265" s="50" customFormat="1" ht="12.95" customHeight="1" x14ac:dyDescent="0.2"/>
    <row r="266" s="50" customFormat="1" ht="12.95" customHeight="1" x14ac:dyDescent="0.2"/>
    <row r="267" s="50" customFormat="1" ht="12.95" customHeight="1" x14ac:dyDescent="0.2"/>
    <row r="268" s="50" customFormat="1" ht="12.95" customHeight="1" x14ac:dyDescent="0.2"/>
    <row r="269" s="50" customFormat="1" ht="12.95" customHeight="1" x14ac:dyDescent="0.2"/>
    <row r="270" s="50" customFormat="1" ht="12.95" customHeight="1" x14ac:dyDescent="0.2"/>
    <row r="271" s="50" customFormat="1" ht="12.95" customHeight="1" x14ac:dyDescent="0.2"/>
    <row r="272" s="50" customFormat="1" ht="12.95" customHeight="1" x14ac:dyDescent="0.2"/>
    <row r="273" s="50" customFormat="1" ht="12.95" customHeight="1" x14ac:dyDescent="0.2"/>
    <row r="274" s="50" customFormat="1" ht="12.95" customHeight="1" x14ac:dyDescent="0.2"/>
    <row r="275" s="50" customFormat="1" ht="12.95" customHeight="1" x14ac:dyDescent="0.2"/>
    <row r="276" s="50" customFormat="1" ht="12.95" customHeight="1" x14ac:dyDescent="0.2"/>
    <row r="277" s="50" customFormat="1" ht="12.95" customHeight="1" x14ac:dyDescent="0.2"/>
    <row r="278" s="50" customFormat="1" ht="12.95" customHeight="1" x14ac:dyDescent="0.2"/>
    <row r="279" s="50" customFormat="1" ht="12.95" customHeight="1" x14ac:dyDescent="0.2"/>
    <row r="280" s="50" customFormat="1" ht="12.95" customHeight="1" x14ac:dyDescent="0.2"/>
    <row r="281" s="50" customFormat="1" ht="12.95" customHeight="1" x14ac:dyDescent="0.2"/>
    <row r="282" s="50" customFormat="1" ht="12.95" customHeight="1" x14ac:dyDescent="0.2"/>
    <row r="283" s="50" customFormat="1" ht="12.95" customHeight="1" x14ac:dyDescent="0.2"/>
    <row r="284" s="50" customFormat="1" ht="12.95" customHeight="1" x14ac:dyDescent="0.2"/>
    <row r="285" s="50" customFormat="1" ht="12.95" customHeight="1" x14ac:dyDescent="0.2"/>
    <row r="286" s="50" customFormat="1" ht="12.95" customHeight="1" x14ac:dyDescent="0.2"/>
    <row r="287" s="50" customFormat="1" ht="12.95" customHeight="1" x14ac:dyDescent="0.2"/>
    <row r="288" s="50" customFormat="1" ht="12.95" customHeight="1" x14ac:dyDescent="0.2"/>
    <row r="289" s="50" customFormat="1" ht="12.95" customHeight="1" x14ac:dyDescent="0.2"/>
    <row r="290" s="50" customFormat="1" ht="12.95" customHeight="1" x14ac:dyDescent="0.2"/>
    <row r="291" s="50" customFormat="1" ht="12.95" customHeight="1" x14ac:dyDescent="0.2"/>
    <row r="292" s="50" customFormat="1" ht="12.95" customHeight="1" x14ac:dyDescent="0.2"/>
    <row r="293" s="50" customFormat="1" ht="12.95" customHeight="1" x14ac:dyDescent="0.2"/>
    <row r="294" s="50" customFormat="1" ht="12.95" customHeight="1" x14ac:dyDescent="0.2"/>
    <row r="295" s="50" customFormat="1" ht="12.95" customHeight="1" x14ac:dyDescent="0.2"/>
    <row r="296" s="50" customFormat="1" ht="12.95" customHeight="1" x14ac:dyDescent="0.2"/>
    <row r="297" s="50" customFormat="1" ht="12.95" customHeight="1" x14ac:dyDescent="0.2"/>
    <row r="298" s="50" customFormat="1" ht="12.95" customHeight="1" x14ac:dyDescent="0.2"/>
    <row r="299" s="50" customFormat="1" ht="12.95" customHeight="1" x14ac:dyDescent="0.2"/>
    <row r="300" s="50" customFormat="1" ht="12.95" customHeight="1" x14ac:dyDescent="0.2"/>
    <row r="301" s="50" customFormat="1" ht="12.95" customHeight="1" x14ac:dyDescent="0.2"/>
    <row r="302" s="50" customFormat="1" ht="12.95" customHeight="1" x14ac:dyDescent="0.2"/>
    <row r="303" s="50" customFormat="1" ht="12.95" customHeight="1" x14ac:dyDescent="0.2"/>
    <row r="304" s="50" customFormat="1" ht="12.95" customHeight="1" x14ac:dyDescent="0.2"/>
    <row r="305" s="50" customFormat="1" ht="12.95" customHeight="1" x14ac:dyDescent="0.2"/>
    <row r="306" s="50" customFormat="1" ht="12.95" customHeight="1" x14ac:dyDescent="0.2"/>
    <row r="307" s="50" customFormat="1" ht="12.95" customHeight="1" x14ac:dyDescent="0.2"/>
    <row r="308" s="50" customFormat="1" ht="12.95" customHeight="1" x14ac:dyDescent="0.2"/>
    <row r="309" s="50" customFormat="1" ht="12.95" customHeight="1" x14ac:dyDescent="0.2"/>
    <row r="310" s="50" customFormat="1" ht="12.95" customHeight="1" x14ac:dyDescent="0.2"/>
    <row r="311" s="50" customFormat="1" ht="12.95" customHeight="1" x14ac:dyDescent="0.2"/>
    <row r="312" s="50" customFormat="1" ht="12.95" customHeight="1" x14ac:dyDescent="0.2"/>
    <row r="313" s="50" customFormat="1" ht="12.95" customHeight="1" x14ac:dyDescent="0.2"/>
    <row r="314" s="50" customFormat="1" ht="15" customHeight="1" x14ac:dyDescent="0.2"/>
    <row r="315" s="50" customFormat="1" ht="15" customHeight="1" x14ac:dyDescent="0.2"/>
    <row r="316" s="50" customFormat="1" ht="15" customHeight="1" x14ac:dyDescent="0.2"/>
    <row r="317" s="50" customFormat="1" ht="15" customHeight="1" x14ac:dyDescent="0.2"/>
    <row r="318" s="50" customFormat="1" ht="15" customHeight="1" x14ac:dyDescent="0.2"/>
    <row r="319" s="50" customFormat="1" ht="15" customHeight="1" x14ac:dyDescent="0.2"/>
    <row r="320" s="50" customFormat="1" ht="15" customHeight="1" x14ac:dyDescent="0.2"/>
    <row r="321" s="50" customFormat="1" ht="15" customHeight="1" x14ac:dyDescent="0.2"/>
    <row r="322" s="50" customFormat="1" ht="15" customHeight="1" x14ac:dyDescent="0.2"/>
    <row r="323" s="50" customFormat="1" ht="15" customHeight="1" x14ac:dyDescent="0.2"/>
    <row r="324" s="50" customFormat="1" ht="15" customHeight="1" x14ac:dyDescent="0.2"/>
    <row r="325" s="50" customFormat="1" ht="15" customHeight="1" x14ac:dyDescent="0.2"/>
    <row r="326" s="50" customFormat="1" ht="15" customHeight="1" x14ac:dyDescent="0.2"/>
    <row r="327" s="50" customFormat="1" ht="15" customHeight="1" x14ac:dyDescent="0.2"/>
    <row r="328" s="50" customFormat="1" ht="15" customHeight="1" x14ac:dyDescent="0.2"/>
    <row r="329" s="50" customFormat="1" ht="15" customHeight="1" x14ac:dyDescent="0.2"/>
    <row r="330" s="50" customFormat="1" ht="15" customHeight="1" x14ac:dyDescent="0.2"/>
    <row r="331" s="50" customFormat="1" ht="15" customHeight="1" x14ac:dyDescent="0.2"/>
    <row r="332" s="50" customFormat="1" ht="15" customHeight="1" x14ac:dyDescent="0.2"/>
    <row r="333" s="50" customFormat="1" ht="15" customHeight="1" x14ac:dyDescent="0.2"/>
    <row r="334" s="50" customFormat="1" ht="15" customHeight="1" x14ac:dyDescent="0.2"/>
    <row r="335" s="50" customFormat="1" ht="15" customHeight="1" x14ac:dyDescent="0.2"/>
    <row r="336" s="50" customFormat="1" ht="15" customHeight="1" x14ac:dyDescent="0.2"/>
    <row r="337" s="50" customFormat="1" ht="15" customHeight="1" x14ac:dyDescent="0.2"/>
    <row r="338" s="50" customFormat="1" ht="15" customHeight="1" x14ac:dyDescent="0.2"/>
    <row r="339" s="50" customFormat="1" ht="15" customHeight="1" x14ac:dyDescent="0.2"/>
    <row r="340" s="50" customFormat="1" ht="15" customHeight="1" x14ac:dyDescent="0.2"/>
    <row r="341" s="50" customFormat="1" ht="15" customHeight="1" x14ac:dyDescent="0.2"/>
    <row r="342" s="50" customFormat="1" ht="15" customHeight="1" x14ac:dyDescent="0.2"/>
    <row r="343" s="50" customFormat="1" ht="15" customHeight="1" x14ac:dyDescent="0.2"/>
    <row r="344" s="50" customFormat="1" ht="15" customHeight="1" x14ac:dyDescent="0.2"/>
    <row r="345" s="50" customFormat="1" ht="15" customHeight="1" x14ac:dyDescent="0.2"/>
    <row r="346" s="50" customFormat="1" ht="15" customHeight="1" x14ac:dyDescent="0.2"/>
    <row r="347" s="50" customFormat="1" ht="15" customHeight="1" x14ac:dyDescent="0.2"/>
    <row r="348" s="50" customFormat="1" ht="15" customHeight="1" x14ac:dyDescent="0.2"/>
    <row r="349" s="50" customFormat="1" ht="15" customHeight="1" x14ac:dyDescent="0.2"/>
    <row r="350" s="50" customFormat="1" ht="15" customHeight="1" x14ac:dyDescent="0.2"/>
    <row r="351" s="50" customFormat="1" ht="15" customHeight="1" x14ac:dyDescent="0.2"/>
    <row r="352" s="50" customFormat="1" ht="15" customHeight="1" x14ac:dyDescent="0.2"/>
    <row r="353" s="50" customFormat="1" ht="15" customHeight="1" x14ac:dyDescent="0.2"/>
    <row r="354" s="50" customFormat="1" ht="15" customHeight="1" x14ac:dyDescent="0.2"/>
    <row r="355" s="50" customFormat="1" ht="15" customHeight="1" x14ac:dyDescent="0.2"/>
    <row r="356" s="50" customFormat="1" ht="15" customHeight="1" x14ac:dyDescent="0.2"/>
    <row r="357" s="50" customFormat="1" ht="15" customHeight="1" x14ac:dyDescent="0.2"/>
    <row r="358" s="50" customFormat="1" ht="15" customHeight="1" x14ac:dyDescent="0.2"/>
    <row r="359" s="50" customFormat="1" ht="15" customHeight="1" x14ac:dyDescent="0.2"/>
    <row r="360" s="50" customFormat="1" ht="15" customHeight="1" x14ac:dyDescent="0.2"/>
    <row r="361" s="50" customFormat="1" ht="15" customHeight="1" x14ac:dyDescent="0.2"/>
    <row r="362" s="50" customFormat="1" ht="15" customHeight="1" x14ac:dyDescent="0.2"/>
    <row r="363" s="50" customFormat="1" ht="15" customHeight="1" x14ac:dyDescent="0.2"/>
    <row r="364" s="50" customFormat="1" ht="15" customHeight="1" x14ac:dyDescent="0.2"/>
    <row r="365" s="50" customFormat="1" ht="15" customHeight="1" x14ac:dyDescent="0.2"/>
    <row r="366" s="50" customFormat="1" ht="15" customHeight="1" x14ac:dyDescent="0.2"/>
    <row r="367" s="50" customFormat="1" ht="15" customHeight="1" x14ac:dyDescent="0.2"/>
    <row r="368" s="50" customFormat="1" ht="15" customHeight="1" x14ac:dyDescent="0.2"/>
    <row r="369" s="50" customFormat="1" ht="15" customHeight="1" x14ac:dyDescent="0.2"/>
    <row r="370" s="50" customFormat="1" ht="15" customHeight="1" x14ac:dyDescent="0.2"/>
    <row r="371" s="50" customFormat="1" ht="15" customHeight="1" x14ac:dyDescent="0.2"/>
    <row r="372" s="50" customFormat="1" ht="15" customHeight="1" x14ac:dyDescent="0.2"/>
    <row r="373" s="50" customFormat="1" ht="15" customHeight="1" x14ac:dyDescent="0.2"/>
    <row r="374" s="50" customFormat="1" ht="15" customHeight="1" x14ac:dyDescent="0.2"/>
    <row r="375" s="50" customFormat="1" ht="15" customHeight="1" x14ac:dyDescent="0.2"/>
    <row r="376" s="50" customFormat="1" ht="15" customHeight="1" x14ac:dyDescent="0.2"/>
    <row r="377" s="50" customFormat="1" ht="15" customHeight="1" x14ac:dyDescent="0.2"/>
    <row r="378" s="50" customFormat="1" ht="15" customHeight="1" x14ac:dyDescent="0.2"/>
    <row r="379" s="50" customFormat="1" ht="15" customHeight="1" x14ac:dyDescent="0.2"/>
    <row r="380" s="50" customFormat="1" ht="15" customHeight="1" x14ac:dyDescent="0.2"/>
    <row r="381" s="50" customFormat="1" ht="15" customHeight="1" x14ac:dyDescent="0.2"/>
    <row r="382" s="50" customFormat="1" ht="15" customHeight="1" x14ac:dyDescent="0.2"/>
    <row r="383" s="50" customFormat="1" ht="15" customHeight="1" x14ac:dyDescent="0.2"/>
    <row r="384" s="50" customFormat="1" ht="15" customHeight="1" x14ac:dyDescent="0.2"/>
    <row r="385" s="50" customFormat="1" ht="15" customHeight="1" x14ac:dyDescent="0.2"/>
    <row r="386" s="50" customFormat="1" ht="15" customHeight="1" x14ac:dyDescent="0.2"/>
    <row r="387" s="50" customFormat="1" ht="15" customHeight="1" x14ac:dyDescent="0.2"/>
    <row r="388" s="50" customFormat="1" ht="15" customHeight="1" x14ac:dyDescent="0.2"/>
    <row r="389" s="50" customFormat="1" ht="15" customHeight="1" x14ac:dyDescent="0.2"/>
    <row r="390" s="50" customFormat="1" ht="15" customHeight="1" x14ac:dyDescent="0.2"/>
    <row r="391" s="50" customFormat="1" ht="15" customHeight="1" x14ac:dyDescent="0.2"/>
    <row r="392" s="50" customFormat="1" ht="15" customHeight="1" x14ac:dyDescent="0.2"/>
    <row r="393" s="50" customFormat="1" ht="15" customHeight="1" x14ac:dyDescent="0.2"/>
    <row r="394" s="50" customFormat="1" ht="15" customHeight="1" x14ac:dyDescent="0.2"/>
    <row r="395" s="50" customFormat="1" ht="15" customHeight="1" x14ac:dyDescent="0.2"/>
    <row r="396" s="50" customFormat="1" ht="15" customHeight="1" x14ac:dyDescent="0.2"/>
    <row r="397" s="50" customFormat="1" ht="15" customHeight="1" x14ac:dyDescent="0.2"/>
    <row r="398" s="50" customFormat="1" ht="15" customHeight="1" x14ac:dyDescent="0.2"/>
    <row r="399" s="50" customFormat="1" ht="15" customHeight="1" x14ac:dyDescent="0.2"/>
    <row r="400" s="50" customFormat="1" ht="15" customHeight="1" x14ac:dyDescent="0.2"/>
    <row r="401" s="50" customFormat="1" ht="15" customHeight="1" x14ac:dyDescent="0.2"/>
    <row r="402" s="50" customFormat="1" ht="15" customHeight="1" x14ac:dyDescent="0.2"/>
    <row r="403" s="50" customFormat="1" ht="15" customHeight="1" x14ac:dyDescent="0.2"/>
    <row r="404" s="50" customFormat="1" ht="15" customHeight="1" x14ac:dyDescent="0.2"/>
    <row r="405" s="50" customFormat="1" ht="15" customHeight="1" x14ac:dyDescent="0.2"/>
    <row r="406" s="50" customFormat="1" ht="15" customHeight="1" x14ac:dyDescent="0.2"/>
    <row r="407" s="50" customFormat="1" ht="15" customHeight="1" x14ac:dyDescent="0.2"/>
    <row r="408" s="50" customFormat="1" ht="15" customHeight="1" x14ac:dyDescent="0.2"/>
    <row r="409" s="50" customFormat="1" ht="15" customHeight="1" x14ac:dyDescent="0.2"/>
    <row r="410" s="50" customFormat="1" ht="15" customHeight="1" x14ac:dyDescent="0.2"/>
    <row r="411" s="50" customFormat="1" ht="15" customHeight="1" x14ac:dyDescent="0.2"/>
    <row r="412" s="50" customFormat="1" ht="15" customHeight="1" x14ac:dyDescent="0.2"/>
    <row r="413" s="50" customFormat="1" ht="15" customHeight="1" x14ac:dyDescent="0.2"/>
    <row r="414" s="50" customFormat="1" ht="15" customHeight="1" x14ac:dyDescent="0.2"/>
    <row r="415" s="50" customFormat="1" ht="15" customHeight="1" x14ac:dyDescent="0.2"/>
    <row r="416" s="50" customFormat="1" ht="15" customHeight="1" x14ac:dyDescent="0.2"/>
    <row r="417" s="50" customFormat="1" ht="15" customHeight="1" x14ac:dyDescent="0.2"/>
    <row r="418" s="50" customFormat="1" ht="15" customHeight="1" x14ac:dyDescent="0.2"/>
    <row r="419" s="50" customFormat="1" ht="15" customHeight="1" x14ac:dyDescent="0.2"/>
    <row r="420" s="50" customFormat="1" ht="15" customHeight="1" x14ac:dyDescent="0.2"/>
    <row r="421" s="50" customFormat="1" ht="15" customHeight="1" x14ac:dyDescent="0.2"/>
    <row r="422" s="50" customFormat="1" ht="15" customHeight="1" x14ac:dyDescent="0.2"/>
    <row r="423" s="50" customFormat="1" ht="15" customHeight="1" x14ac:dyDescent="0.2"/>
    <row r="424" s="50" customFormat="1" ht="15" customHeight="1" x14ac:dyDescent="0.2"/>
    <row r="425" s="50" customFormat="1" ht="15" customHeight="1" x14ac:dyDescent="0.2"/>
    <row r="426" s="50" customFormat="1" ht="15" customHeight="1" x14ac:dyDescent="0.2"/>
    <row r="427" s="50" customFormat="1" ht="15" customHeight="1" x14ac:dyDescent="0.2"/>
    <row r="428" s="50" customFormat="1" ht="15" customHeight="1" x14ac:dyDescent="0.2"/>
    <row r="429" s="50" customFormat="1" ht="15" customHeight="1" x14ac:dyDescent="0.2"/>
    <row r="430" s="50" customFormat="1" ht="15" customHeight="1" x14ac:dyDescent="0.2"/>
    <row r="431" s="50" customFormat="1" ht="15" customHeight="1" x14ac:dyDescent="0.2"/>
    <row r="432" s="50" customFormat="1" ht="15" customHeight="1" x14ac:dyDescent="0.2"/>
    <row r="433" s="50" customFormat="1" ht="15" customHeight="1" x14ac:dyDescent="0.2"/>
    <row r="434" s="50" customFormat="1" ht="15" customHeight="1" x14ac:dyDescent="0.2"/>
    <row r="435" s="50" customFormat="1" ht="15" customHeight="1" x14ac:dyDescent="0.2"/>
    <row r="436" s="50" customFormat="1" ht="15" customHeight="1" x14ac:dyDescent="0.2"/>
    <row r="437" s="50" customFormat="1" ht="15" customHeight="1" x14ac:dyDescent="0.2"/>
    <row r="438" s="50" customFormat="1" ht="15" customHeight="1" x14ac:dyDescent="0.2"/>
    <row r="439" s="50" customFormat="1" ht="15" customHeight="1" x14ac:dyDescent="0.2"/>
    <row r="440" s="50" customFormat="1" ht="15" customHeight="1" x14ac:dyDescent="0.2"/>
    <row r="441" s="50" customFormat="1" ht="15" customHeight="1" x14ac:dyDescent="0.2"/>
    <row r="442" s="50" customFormat="1" ht="15" customHeight="1" x14ac:dyDescent="0.2"/>
    <row r="443" s="50" customFormat="1" ht="15" customHeight="1" x14ac:dyDescent="0.2"/>
    <row r="444" s="50" customFormat="1" ht="15" customHeight="1" x14ac:dyDescent="0.2"/>
    <row r="445" s="50" customFormat="1" ht="15" customHeight="1" x14ac:dyDescent="0.2"/>
    <row r="446" s="50" customFormat="1" ht="15" customHeight="1" x14ac:dyDescent="0.2"/>
    <row r="447" s="50" customFormat="1" ht="15" customHeight="1" x14ac:dyDescent="0.2"/>
    <row r="448" s="50" customFormat="1" ht="15" customHeight="1" x14ac:dyDescent="0.2"/>
    <row r="449" s="50" customFormat="1" ht="15" customHeight="1" x14ac:dyDescent="0.2"/>
    <row r="450" s="50" customFormat="1" ht="15" customHeight="1" x14ac:dyDescent="0.2"/>
    <row r="451" s="50" customFormat="1" ht="15" customHeight="1" x14ac:dyDescent="0.2"/>
    <row r="452" s="50" customFormat="1" ht="15" customHeight="1" x14ac:dyDescent="0.2"/>
    <row r="453" s="50" customFormat="1" ht="15" customHeight="1" x14ac:dyDescent="0.2"/>
    <row r="454" s="50" customFormat="1" ht="15" customHeight="1" x14ac:dyDescent="0.2"/>
    <row r="455" s="50" customFormat="1" ht="15" customHeight="1" x14ac:dyDescent="0.2"/>
    <row r="456" s="50" customFormat="1" ht="15" customHeight="1" x14ac:dyDescent="0.2"/>
    <row r="457" s="50" customFormat="1" ht="15" customHeight="1" x14ac:dyDescent="0.2"/>
    <row r="458" s="50" customFormat="1" ht="15" customHeight="1" x14ac:dyDescent="0.2"/>
    <row r="459" s="50" customFormat="1" ht="15" customHeight="1" x14ac:dyDescent="0.2"/>
    <row r="460" s="50" customFormat="1" ht="15" customHeight="1" x14ac:dyDescent="0.2"/>
    <row r="461" s="50" customFormat="1" ht="15" customHeight="1" x14ac:dyDescent="0.2"/>
    <row r="462" s="50" customFormat="1" ht="15" customHeight="1" x14ac:dyDescent="0.2"/>
    <row r="463" s="50" customFormat="1" ht="15" customHeight="1" x14ac:dyDescent="0.2"/>
    <row r="464" s="50" customFormat="1" ht="15" customHeight="1" x14ac:dyDescent="0.2"/>
    <row r="465" s="50" customFormat="1" ht="15" customHeight="1" x14ac:dyDescent="0.2"/>
    <row r="466" s="50" customFormat="1" ht="15" customHeight="1" x14ac:dyDescent="0.2"/>
    <row r="467" s="50" customFormat="1" ht="15" customHeight="1" x14ac:dyDescent="0.2"/>
    <row r="468" s="50" customFormat="1" ht="15" customHeight="1" x14ac:dyDescent="0.2"/>
    <row r="469" s="50" customFormat="1" ht="15" customHeight="1" x14ac:dyDescent="0.2"/>
    <row r="470" s="50" customFormat="1" ht="15" customHeight="1" x14ac:dyDescent="0.2"/>
    <row r="471" s="50" customFormat="1" ht="15" customHeight="1" x14ac:dyDescent="0.2"/>
    <row r="472" s="50" customFormat="1" ht="15" customHeight="1" x14ac:dyDescent="0.2"/>
    <row r="473" s="50" customFormat="1" ht="15" customHeight="1" x14ac:dyDescent="0.2"/>
    <row r="474" s="50" customFormat="1" ht="15" customHeight="1" x14ac:dyDescent="0.2"/>
    <row r="475" s="50" customFormat="1" ht="15" customHeight="1" x14ac:dyDescent="0.2"/>
    <row r="476" s="50" customFormat="1" ht="15" customHeight="1" x14ac:dyDescent="0.2"/>
    <row r="477" s="50" customFormat="1" ht="15" customHeight="1" x14ac:dyDescent="0.2"/>
    <row r="478" s="50" customFormat="1" ht="15" customHeight="1" x14ac:dyDescent="0.2"/>
    <row r="479" s="50" customFormat="1" ht="15" customHeight="1" x14ac:dyDescent="0.2"/>
    <row r="480" s="50" customFormat="1" ht="15" customHeight="1" x14ac:dyDescent="0.2"/>
    <row r="481" s="50" customFormat="1" ht="15" customHeight="1" x14ac:dyDescent="0.2"/>
    <row r="482" s="50" customFormat="1" ht="15" customHeight="1" x14ac:dyDescent="0.2"/>
    <row r="483" s="50" customFormat="1" ht="15" customHeight="1" x14ac:dyDescent="0.2"/>
    <row r="484" s="50" customFormat="1" ht="15" customHeight="1" x14ac:dyDescent="0.2"/>
    <row r="485" s="50" customFormat="1" ht="15" customHeight="1" x14ac:dyDescent="0.2"/>
    <row r="486" s="50" customFormat="1" ht="15" customHeight="1" x14ac:dyDescent="0.2"/>
    <row r="487" s="50" customFormat="1" ht="15" customHeight="1" x14ac:dyDescent="0.2"/>
    <row r="488" s="50" customFormat="1" ht="15" customHeight="1" x14ac:dyDescent="0.2"/>
    <row r="489" s="50" customFormat="1" ht="15" customHeight="1" x14ac:dyDescent="0.2"/>
    <row r="490" s="50" customFormat="1" ht="15" customHeight="1" x14ac:dyDescent="0.2"/>
    <row r="491" s="50" customFormat="1" ht="15" customHeight="1" x14ac:dyDescent="0.2"/>
    <row r="492" s="50" customFormat="1" ht="15" customHeight="1" x14ac:dyDescent="0.2"/>
    <row r="493" s="50" customFormat="1" ht="15" customHeight="1" x14ac:dyDescent="0.2"/>
    <row r="494" s="50" customFormat="1" ht="15" customHeight="1" x14ac:dyDescent="0.2"/>
    <row r="495" s="50" customFormat="1" ht="15" customHeight="1" x14ac:dyDescent="0.2"/>
    <row r="496" s="50" customFormat="1" ht="15" customHeight="1" x14ac:dyDescent="0.2"/>
    <row r="497" s="50" customFormat="1" ht="15" customHeight="1" x14ac:dyDescent="0.2"/>
    <row r="498" s="50" customFormat="1" ht="15" customHeight="1" x14ac:dyDescent="0.2"/>
    <row r="499" s="50" customFormat="1" ht="15" customHeight="1" x14ac:dyDescent="0.2"/>
    <row r="500" s="50" customFormat="1" ht="15" customHeight="1" x14ac:dyDescent="0.2"/>
    <row r="501" s="50" customFormat="1" ht="15" customHeight="1" x14ac:dyDescent="0.2"/>
    <row r="502" s="50" customFormat="1" ht="15" customHeight="1" x14ac:dyDescent="0.2"/>
    <row r="503" s="50" customFormat="1" ht="15" customHeight="1" x14ac:dyDescent="0.2"/>
    <row r="504" s="50" customFormat="1" ht="15" customHeight="1" x14ac:dyDescent="0.2"/>
    <row r="505" s="50" customFormat="1" ht="15" customHeight="1" x14ac:dyDescent="0.2"/>
    <row r="506" s="50" customFormat="1" ht="15" customHeight="1" x14ac:dyDescent="0.2"/>
    <row r="507" s="50" customFormat="1" ht="15" customHeight="1" x14ac:dyDescent="0.2"/>
    <row r="508" s="50" customFormat="1" ht="15" customHeight="1" x14ac:dyDescent="0.2"/>
    <row r="509" s="50" customFormat="1" ht="15" customHeight="1" x14ac:dyDescent="0.2"/>
    <row r="510" s="50" customFormat="1" ht="15" customHeight="1" x14ac:dyDescent="0.2"/>
    <row r="511" s="50" customFormat="1" ht="15" customHeight="1" x14ac:dyDescent="0.2"/>
    <row r="512" s="50" customFormat="1" ht="15" customHeight="1" x14ac:dyDescent="0.2"/>
    <row r="513" s="50" customFormat="1" ht="15" customHeight="1" x14ac:dyDescent="0.2"/>
    <row r="514" s="50" customFormat="1" ht="15" customHeight="1" x14ac:dyDescent="0.2"/>
    <row r="515" s="50" customFormat="1" ht="15" customHeight="1" x14ac:dyDescent="0.2"/>
    <row r="516" s="50" customFormat="1" ht="15" customHeight="1" x14ac:dyDescent="0.2"/>
    <row r="517" s="50" customFormat="1" ht="15" customHeight="1" x14ac:dyDescent="0.2"/>
    <row r="518" s="50" customFormat="1" ht="15" customHeight="1" x14ac:dyDescent="0.2"/>
    <row r="519" s="50" customFormat="1" ht="15" customHeight="1" x14ac:dyDescent="0.2"/>
    <row r="520" s="50" customFormat="1" ht="15" customHeight="1" x14ac:dyDescent="0.2"/>
    <row r="521" s="50" customFormat="1" ht="15" customHeight="1" x14ac:dyDescent="0.2"/>
    <row r="522" s="50" customFormat="1" ht="15" customHeight="1" x14ac:dyDescent="0.2"/>
    <row r="523" s="50" customFormat="1" ht="15" customHeight="1" x14ac:dyDescent="0.2"/>
    <row r="524" s="50" customFormat="1" ht="15" customHeight="1" x14ac:dyDescent="0.2"/>
    <row r="525" s="50" customFormat="1" ht="15" customHeight="1" x14ac:dyDescent="0.2"/>
    <row r="526" s="50" customFormat="1" ht="15" customHeight="1" x14ac:dyDescent="0.2"/>
    <row r="527" s="50" customFormat="1" ht="15" customHeight="1" x14ac:dyDescent="0.2"/>
    <row r="528" s="50" customFormat="1" ht="15" customHeight="1" x14ac:dyDescent="0.2"/>
    <row r="529" s="50" customFormat="1" ht="15" customHeight="1" x14ac:dyDescent="0.2"/>
    <row r="530" s="50" customFormat="1" ht="15" customHeight="1" x14ac:dyDescent="0.2"/>
    <row r="531" s="50" customFormat="1" ht="15" customHeight="1" x14ac:dyDescent="0.2"/>
    <row r="532" s="50" customFormat="1" ht="15" customHeight="1" x14ac:dyDescent="0.2"/>
    <row r="533" s="50" customFormat="1" ht="15" customHeight="1" x14ac:dyDescent="0.2"/>
    <row r="534" s="50" customFormat="1" ht="15" customHeight="1" x14ac:dyDescent="0.2"/>
    <row r="535" s="50" customFormat="1" ht="15" customHeight="1" x14ac:dyDescent="0.2"/>
    <row r="536" s="50" customFormat="1" ht="15" customHeight="1" x14ac:dyDescent="0.2"/>
    <row r="537" s="50" customFormat="1" ht="15" customHeight="1" x14ac:dyDescent="0.2"/>
    <row r="538" s="50" customFormat="1" ht="15" customHeight="1" x14ac:dyDescent="0.2"/>
    <row r="539" s="50" customFormat="1" ht="15" customHeight="1" x14ac:dyDescent="0.2"/>
    <row r="540" s="50" customFormat="1" ht="15" customHeight="1" x14ac:dyDescent="0.2"/>
    <row r="541" s="50" customFormat="1" ht="15" customHeight="1" x14ac:dyDescent="0.2"/>
    <row r="542" s="50" customFormat="1" ht="15" customHeight="1" x14ac:dyDescent="0.2"/>
    <row r="543" s="50" customFormat="1" ht="15" customHeight="1" x14ac:dyDescent="0.2"/>
    <row r="544" s="50" customFormat="1" ht="15" customHeight="1" x14ac:dyDescent="0.2"/>
    <row r="545" s="50" customFormat="1" ht="15" customHeight="1" x14ac:dyDescent="0.2"/>
    <row r="546" s="50" customFormat="1" ht="15" customHeight="1" x14ac:dyDescent="0.2"/>
    <row r="547" s="50" customFormat="1" ht="15" customHeight="1" x14ac:dyDescent="0.2"/>
    <row r="548" s="50" customFormat="1" ht="15" customHeight="1" x14ac:dyDescent="0.2"/>
    <row r="549" s="50" customFormat="1" ht="15" customHeight="1" x14ac:dyDescent="0.2"/>
    <row r="550" s="50" customFormat="1" ht="15" customHeight="1" x14ac:dyDescent="0.2"/>
    <row r="551" s="50" customFormat="1" ht="15" customHeight="1" x14ac:dyDescent="0.2"/>
    <row r="552" s="50" customFormat="1" ht="15" customHeight="1" x14ac:dyDescent="0.2"/>
    <row r="553" s="50" customFormat="1" ht="15" customHeight="1" x14ac:dyDescent="0.2"/>
    <row r="554" s="50" customFormat="1" ht="15" customHeight="1" x14ac:dyDescent="0.2"/>
    <row r="555" s="50" customFormat="1" ht="15" customHeight="1" x14ac:dyDescent="0.2"/>
    <row r="556" s="50" customFormat="1" ht="15" customHeight="1" x14ac:dyDescent="0.2"/>
    <row r="557" s="50" customFormat="1" ht="15" customHeight="1" x14ac:dyDescent="0.2"/>
    <row r="558" s="50" customFormat="1" ht="15" customHeight="1" x14ac:dyDescent="0.2"/>
    <row r="559" s="50" customFormat="1" ht="15" customHeight="1" x14ac:dyDescent="0.2"/>
    <row r="560" s="50" customFormat="1" ht="15" customHeight="1" x14ac:dyDescent="0.2"/>
    <row r="561" s="50" customFormat="1" ht="15" customHeight="1" x14ac:dyDescent="0.2"/>
    <row r="562" s="50" customFormat="1" ht="15" customHeight="1" x14ac:dyDescent="0.2"/>
    <row r="563" s="50" customFormat="1" ht="15" customHeight="1" x14ac:dyDescent="0.2"/>
    <row r="564" s="50" customFormat="1" ht="15" customHeight="1" x14ac:dyDescent="0.2"/>
    <row r="565" s="50" customFormat="1" ht="15" customHeight="1" x14ac:dyDescent="0.2"/>
    <row r="566" s="50" customFormat="1" ht="15" customHeight="1" x14ac:dyDescent="0.2"/>
    <row r="567" s="50" customFormat="1" ht="15" customHeight="1" x14ac:dyDescent="0.2"/>
    <row r="568" s="50" customFormat="1" ht="15" customHeight="1" x14ac:dyDescent="0.2"/>
    <row r="569" s="50" customFormat="1" ht="15" customHeight="1" x14ac:dyDescent="0.2"/>
    <row r="570" s="50" customFormat="1" ht="15" customHeight="1" x14ac:dyDescent="0.2"/>
    <row r="571" s="50" customFormat="1" ht="15" customHeight="1" x14ac:dyDescent="0.2"/>
    <row r="572" s="50" customFormat="1" ht="15" customHeight="1" x14ac:dyDescent="0.2"/>
    <row r="573" s="50" customFormat="1" ht="15" customHeight="1" x14ac:dyDescent="0.2"/>
    <row r="574" s="50" customFormat="1" ht="15" customHeight="1" x14ac:dyDescent="0.2"/>
    <row r="575" s="50" customFormat="1" ht="15" customHeight="1" x14ac:dyDescent="0.2"/>
    <row r="576" s="50" customFormat="1" ht="15" customHeight="1" x14ac:dyDescent="0.2"/>
    <row r="577" s="50" customFormat="1" ht="15" customHeight="1" x14ac:dyDescent="0.2"/>
    <row r="578" s="50" customFormat="1" ht="15" customHeight="1" x14ac:dyDescent="0.2"/>
    <row r="579" s="50" customFormat="1" ht="15" customHeight="1" x14ac:dyDescent="0.2"/>
    <row r="580" s="50" customFormat="1" ht="15" customHeight="1" x14ac:dyDescent="0.2"/>
    <row r="581" s="50" customFormat="1" ht="15" customHeight="1" x14ac:dyDescent="0.2"/>
    <row r="582" s="50" customFormat="1" ht="15" customHeight="1" x14ac:dyDescent="0.2"/>
    <row r="583" s="50" customFormat="1" ht="15" customHeight="1" x14ac:dyDescent="0.2"/>
    <row r="584" s="50" customFormat="1" ht="15" customHeight="1" x14ac:dyDescent="0.2"/>
    <row r="585" s="50" customFormat="1" ht="15" customHeight="1" x14ac:dyDescent="0.2"/>
    <row r="586" s="50" customFormat="1" ht="15" customHeight="1" x14ac:dyDescent="0.2"/>
    <row r="587" s="50" customFormat="1" ht="15" customHeight="1" x14ac:dyDescent="0.2"/>
    <row r="588" s="50" customFormat="1" ht="15" customHeight="1" x14ac:dyDescent="0.2"/>
    <row r="589" s="50" customFormat="1" ht="15" customHeight="1" x14ac:dyDescent="0.2"/>
    <row r="590" s="50" customFormat="1" ht="15" customHeight="1" x14ac:dyDescent="0.2"/>
    <row r="591" s="50" customFormat="1" ht="15" customHeight="1" x14ac:dyDescent="0.2"/>
    <row r="592" s="50" customFormat="1" ht="15" customHeight="1" x14ac:dyDescent="0.2"/>
    <row r="593" s="50" customFormat="1" ht="15" customHeight="1" x14ac:dyDescent="0.2"/>
    <row r="594" s="50" customFormat="1" ht="15" customHeight="1" x14ac:dyDescent="0.2"/>
    <row r="595" s="50" customFormat="1" ht="15" customHeight="1" x14ac:dyDescent="0.2"/>
    <row r="596" s="50" customFormat="1" ht="15" customHeight="1" x14ac:dyDescent="0.2"/>
    <row r="597" s="50" customFormat="1" ht="15" customHeight="1" x14ac:dyDescent="0.2"/>
    <row r="598" s="50" customFormat="1" ht="15" customHeight="1" x14ac:dyDescent="0.2"/>
    <row r="599" s="50" customFormat="1" ht="15" customHeight="1" x14ac:dyDescent="0.2"/>
    <row r="600" s="50" customFormat="1" ht="15" customHeight="1" x14ac:dyDescent="0.2"/>
    <row r="601" s="50" customFormat="1" ht="15" customHeight="1" x14ac:dyDescent="0.2"/>
    <row r="602" s="50" customFormat="1" ht="15" customHeight="1" x14ac:dyDescent="0.2"/>
    <row r="603" s="50" customFormat="1" ht="15" customHeight="1" x14ac:dyDescent="0.2"/>
    <row r="604" s="50" customFormat="1" ht="15" customHeight="1" x14ac:dyDescent="0.2"/>
    <row r="605" s="50" customFormat="1" ht="15" customHeight="1" x14ac:dyDescent="0.2"/>
    <row r="606" s="50" customFormat="1" ht="15" customHeight="1" x14ac:dyDescent="0.2"/>
    <row r="607" s="50" customFormat="1" ht="15" customHeight="1" x14ac:dyDescent="0.2"/>
    <row r="608" s="50" customFormat="1" ht="15" customHeight="1" x14ac:dyDescent="0.2"/>
    <row r="609" s="50" customFormat="1" ht="15" customHeight="1" x14ac:dyDescent="0.2"/>
    <row r="610" s="50" customFormat="1" ht="15" customHeight="1" x14ac:dyDescent="0.2"/>
    <row r="611" s="50" customFormat="1" ht="15" customHeight="1" x14ac:dyDescent="0.2"/>
    <row r="612" s="50" customFormat="1" ht="15" customHeight="1" x14ac:dyDescent="0.2"/>
    <row r="613" s="50" customFormat="1" ht="15" customHeight="1" x14ac:dyDescent="0.2"/>
    <row r="614" s="50" customFormat="1" ht="15" customHeight="1" x14ac:dyDescent="0.2"/>
    <row r="615" s="50" customFormat="1" ht="15" customHeight="1" x14ac:dyDescent="0.2"/>
    <row r="616" s="50" customFormat="1" ht="15" customHeight="1" x14ac:dyDescent="0.2"/>
    <row r="617" s="50" customFormat="1" ht="15" customHeight="1" x14ac:dyDescent="0.2"/>
    <row r="618" s="50" customFormat="1" ht="15" customHeight="1" x14ac:dyDescent="0.2"/>
    <row r="619" s="50" customFormat="1" ht="15" customHeight="1" x14ac:dyDescent="0.2"/>
    <row r="620" s="50" customFormat="1" ht="15" customHeight="1" x14ac:dyDescent="0.2"/>
    <row r="621" s="50" customFormat="1" ht="15" customHeight="1" x14ac:dyDescent="0.2"/>
    <row r="622" s="50" customFormat="1" ht="15" customHeight="1" x14ac:dyDescent="0.2"/>
    <row r="623" s="50" customFormat="1" ht="15" customHeight="1" x14ac:dyDescent="0.2"/>
    <row r="624" s="50" customFormat="1" ht="15" customHeight="1" x14ac:dyDescent="0.2"/>
    <row r="625" s="50" customFormat="1" ht="15" customHeight="1" x14ac:dyDescent="0.2"/>
    <row r="626" s="50" customFormat="1" ht="15" customHeight="1" x14ac:dyDescent="0.2"/>
    <row r="627" s="50" customFormat="1" ht="15" customHeight="1" x14ac:dyDescent="0.2"/>
    <row r="628" s="50" customFormat="1" ht="15" customHeight="1" x14ac:dyDescent="0.2"/>
    <row r="629" s="50" customFormat="1" ht="15" customHeight="1" x14ac:dyDescent="0.2"/>
    <row r="630" s="50" customFormat="1" ht="15" customHeight="1" x14ac:dyDescent="0.2"/>
    <row r="631" s="50" customFormat="1" ht="15" customHeight="1" x14ac:dyDescent="0.2"/>
    <row r="632" s="50" customFormat="1" ht="15" customHeight="1" x14ac:dyDescent="0.2"/>
    <row r="633" s="50" customFormat="1" ht="15" customHeight="1" x14ac:dyDescent="0.2"/>
    <row r="634" s="50" customFormat="1" ht="15" customHeight="1" x14ac:dyDescent="0.2"/>
    <row r="635" s="50" customFormat="1" ht="15" customHeight="1" x14ac:dyDescent="0.2"/>
    <row r="636" s="50" customFormat="1" ht="15" customHeight="1" x14ac:dyDescent="0.2"/>
    <row r="637" s="50" customFormat="1" ht="15" customHeight="1" x14ac:dyDescent="0.2"/>
    <row r="638" s="50" customFormat="1" ht="15" customHeight="1" x14ac:dyDescent="0.2"/>
    <row r="639" s="50" customFormat="1" ht="15" customHeight="1" x14ac:dyDescent="0.2"/>
    <row r="640" s="50" customFormat="1" ht="15" customHeight="1" x14ac:dyDescent="0.2"/>
    <row r="641" s="50" customFormat="1" ht="15" customHeight="1" x14ac:dyDescent="0.2"/>
    <row r="642" s="50" customFormat="1" ht="15" customHeight="1" x14ac:dyDescent="0.2"/>
    <row r="643" s="50" customFormat="1" ht="15" customHeight="1" x14ac:dyDescent="0.2"/>
    <row r="644" s="50" customFormat="1" ht="15" customHeight="1" x14ac:dyDescent="0.2"/>
    <row r="645" s="50" customFormat="1" ht="15" customHeight="1" x14ac:dyDescent="0.2"/>
    <row r="646" s="50" customFormat="1" ht="15" customHeight="1" x14ac:dyDescent="0.2"/>
    <row r="647" s="50" customFormat="1" ht="15" customHeight="1" x14ac:dyDescent="0.2"/>
    <row r="648" s="50" customFormat="1" ht="15" customHeight="1" x14ac:dyDescent="0.2"/>
    <row r="649" s="50" customFormat="1" ht="15" customHeight="1" x14ac:dyDescent="0.2"/>
    <row r="650" s="50" customFormat="1" ht="15" customHeight="1" x14ac:dyDescent="0.2"/>
    <row r="651" s="50" customFormat="1" ht="15" customHeight="1" x14ac:dyDescent="0.2"/>
    <row r="652" s="50" customFormat="1" ht="15" customHeight="1" x14ac:dyDescent="0.2"/>
    <row r="653" s="50" customFormat="1" ht="15" customHeight="1" x14ac:dyDescent="0.2"/>
    <row r="654" s="50" customFormat="1" ht="15" customHeight="1" x14ac:dyDescent="0.2"/>
    <row r="655" s="50" customFormat="1" ht="15" customHeight="1" x14ac:dyDescent="0.2"/>
    <row r="656" s="50" customFormat="1" ht="15" customHeight="1" x14ac:dyDescent="0.2"/>
    <row r="657" s="50" customFormat="1" ht="15" customHeight="1" x14ac:dyDescent="0.2"/>
    <row r="658" s="50" customFormat="1" ht="15" customHeight="1" x14ac:dyDescent="0.2"/>
    <row r="659" s="50" customFormat="1" ht="15" customHeight="1" x14ac:dyDescent="0.2"/>
    <row r="660" s="50" customFormat="1" ht="15" customHeight="1" x14ac:dyDescent="0.2"/>
    <row r="661" s="50" customFormat="1" ht="15" customHeight="1" x14ac:dyDescent="0.2"/>
    <row r="662" s="50" customFormat="1" ht="15" customHeight="1" x14ac:dyDescent="0.2"/>
    <row r="663" s="50" customFormat="1" ht="15" customHeight="1" x14ac:dyDescent="0.2"/>
    <row r="664" s="50" customFormat="1" ht="15" customHeight="1" x14ac:dyDescent="0.2"/>
    <row r="665" s="50" customFormat="1" ht="15" customHeight="1" x14ac:dyDescent="0.2"/>
    <row r="666" s="50" customFormat="1" ht="15" customHeight="1" x14ac:dyDescent="0.2"/>
    <row r="667" s="50" customFormat="1" ht="15" customHeight="1" x14ac:dyDescent="0.2"/>
    <row r="668" s="50" customFormat="1" ht="15" customHeight="1" x14ac:dyDescent="0.2"/>
    <row r="669" s="50" customFormat="1" ht="15" customHeight="1" x14ac:dyDescent="0.2"/>
    <row r="670" s="50" customFormat="1" ht="15" customHeight="1" x14ac:dyDescent="0.2"/>
    <row r="671" s="50" customFormat="1" ht="15" customHeight="1" x14ac:dyDescent="0.2"/>
    <row r="672" s="50" customFormat="1" ht="15" customHeight="1" x14ac:dyDescent="0.2"/>
    <row r="673" s="50" customFormat="1" ht="15" customHeight="1" x14ac:dyDescent="0.2"/>
    <row r="674" s="50" customFormat="1" ht="15" customHeight="1" x14ac:dyDescent="0.2"/>
    <row r="675" s="50" customFormat="1" ht="15" customHeight="1" x14ac:dyDescent="0.2"/>
    <row r="676" s="50" customFormat="1" ht="15" customHeight="1" x14ac:dyDescent="0.2"/>
    <row r="677" s="50" customFormat="1" ht="15" customHeight="1" x14ac:dyDescent="0.2"/>
    <row r="678" s="50" customFormat="1" ht="15" customHeight="1" x14ac:dyDescent="0.2"/>
    <row r="679" s="50" customFormat="1" ht="15" customHeight="1" x14ac:dyDescent="0.2"/>
    <row r="680" s="50" customFormat="1" ht="15" customHeight="1" x14ac:dyDescent="0.2"/>
    <row r="681" s="50" customFormat="1" ht="15" customHeight="1" x14ac:dyDescent="0.2"/>
    <row r="682" s="50" customFormat="1" ht="15" customHeight="1" x14ac:dyDescent="0.2"/>
    <row r="683" s="50" customFormat="1" ht="15" customHeight="1" x14ac:dyDescent="0.2"/>
    <row r="684" s="50" customFormat="1" ht="15" customHeight="1" x14ac:dyDescent="0.2"/>
    <row r="685" s="50" customFormat="1" ht="15" customHeight="1" x14ac:dyDescent="0.2"/>
    <row r="686" s="50" customFormat="1" ht="15" customHeight="1" x14ac:dyDescent="0.2"/>
    <row r="687" s="50" customFormat="1" ht="15" customHeight="1" x14ac:dyDescent="0.2"/>
    <row r="688" s="50" customFormat="1" ht="15" customHeight="1" x14ac:dyDescent="0.2"/>
    <row r="689" s="50" customFormat="1" ht="15" customHeight="1" x14ac:dyDescent="0.2"/>
    <row r="690" s="50" customFormat="1" ht="15" customHeight="1" x14ac:dyDescent="0.2"/>
    <row r="691" s="50" customFormat="1" ht="15" customHeight="1" x14ac:dyDescent="0.2"/>
    <row r="692" s="50" customFormat="1" ht="15" customHeight="1" x14ac:dyDescent="0.2"/>
    <row r="693" s="50" customFormat="1" ht="15" customHeight="1" x14ac:dyDescent="0.2"/>
    <row r="694" s="50" customFormat="1" ht="15" customHeight="1" x14ac:dyDescent="0.2"/>
    <row r="695" s="50" customFormat="1" ht="15" customHeight="1" x14ac:dyDescent="0.2"/>
    <row r="696" s="50" customFormat="1" ht="15" customHeight="1" x14ac:dyDescent="0.2"/>
    <row r="697" s="50" customFormat="1" ht="15" customHeight="1" x14ac:dyDescent="0.2"/>
    <row r="698" s="50" customFormat="1" ht="15" customHeight="1" x14ac:dyDescent="0.2"/>
    <row r="699" s="50" customFormat="1" ht="15" customHeight="1" x14ac:dyDescent="0.2"/>
    <row r="700" s="50" customFormat="1" ht="15" customHeight="1" x14ac:dyDescent="0.2"/>
    <row r="701" s="50" customFormat="1" ht="15" customHeight="1" x14ac:dyDescent="0.2"/>
    <row r="702" s="50" customFormat="1" ht="15" customHeight="1" x14ac:dyDescent="0.2"/>
    <row r="703" s="50" customFormat="1" ht="15" customHeight="1" x14ac:dyDescent="0.2"/>
    <row r="704" s="50" customFormat="1" ht="15" customHeight="1" x14ac:dyDescent="0.2"/>
    <row r="705" s="50" customFormat="1" ht="15" customHeight="1" x14ac:dyDescent="0.2"/>
    <row r="706" s="50" customFormat="1" ht="15" customHeight="1" x14ac:dyDescent="0.2"/>
    <row r="707" s="50" customFormat="1" ht="15" customHeight="1" x14ac:dyDescent="0.2"/>
    <row r="708" s="50" customFormat="1" ht="15" customHeight="1" x14ac:dyDescent="0.2"/>
    <row r="709" s="50" customFormat="1" ht="15" customHeight="1" x14ac:dyDescent="0.2"/>
    <row r="710" s="50" customFormat="1" ht="15" customHeight="1" x14ac:dyDescent="0.2"/>
    <row r="711" s="50" customFormat="1" ht="15" customHeight="1" x14ac:dyDescent="0.2"/>
    <row r="712" s="50" customFormat="1" ht="15" customHeight="1" x14ac:dyDescent="0.2"/>
    <row r="713" s="50" customFormat="1" ht="15" customHeight="1" x14ac:dyDescent="0.2"/>
    <row r="714" s="50" customFormat="1" ht="15" customHeight="1" x14ac:dyDescent="0.2"/>
    <row r="715" s="50" customFormat="1" ht="15" customHeight="1" x14ac:dyDescent="0.2"/>
    <row r="716" s="50" customFormat="1" ht="15" customHeight="1" x14ac:dyDescent="0.2"/>
    <row r="717" s="50" customFormat="1" ht="15" customHeight="1" x14ac:dyDescent="0.2"/>
    <row r="718" s="50" customFormat="1" ht="15" customHeight="1" x14ac:dyDescent="0.2"/>
    <row r="719" s="50" customFormat="1" ht="15" customHeight="1" x14ac:dyDescent="0.2"/>
    <row r="720" s="50" customFormat="1" ht="15" customHeight="1" x14ac:dyDescent="0.2"/>
    <row r="721" s="50" customFormat="1" ht="15" customHeight="1" x14ac:dyDescent="0.2"/>
    <row r="722" s="50" customFormat="1" ht="15" customHeight="1" x14ac:dyDescent="0.2"/>
    <row r="723" s="50" customFormat="1" ht="15" customHeight="1" x14ac:dyDescent="0.2"/>
    <row r="724" s="50" customFormat="1" ht="15" customHeight="1" x14ac:dyDescent="0.2"/>
    <row r="725" s="50" customFormat="1" ht="15" customHeight="1" x14ac:dyDescent="0.2"/>
    <row r="726" s="50" customFormat="1" ht="15" customHeight="1" x14ac:dyDescent="0.2"/>
    <row r="727" s="50" customFormat="1" ht="15" customHeight="1" x14ac:dyDescent="0.2"/>
    <row r="728" s="50" customFormat="1" ht="15" customHeight="1" x14ac:dyDescent="0.2"/>
    <row r="729" s="50" customFormat="1" ht="15" customHeight="1" x14ac:dyDescent="0.2"/>
    <row r="730" s="50" customFormat="1" ht="15" customHeight="1" x14ac:dyDescent="0.2"/>
    <row r="731" s="50" customFormat="1" ht="15" customHeight="1" x14ac:dyDescent="0.2"/>
  </sheetData>
  <mergeCells count="10">
    <mergeCell ref="C21:E21"/>
    <mergeCell ref="C25:E25"/>
    <mergeCell ref="B28:E28"/>
    <mergeCell ref="B31:E31"/>
    <mergeCell ref="A1:F1"/>
    <mergeCell ref="A2:F2"/>
    <mergeCell ref="A4:F4"/>
    <mergeCell ref="A6:F6"/>
    <mergeCell ref="A7:F7"/>
    <mergeCell ref="A8:F8"/>
  </mergeCells>
  <dataValidations count="1">
    <dataValidation type="list" allowBlank="1" showInputMessage="1" showErrorMessage="1" sqref="D24 B11:B14 D17:D19 B17:B20 B24 D11:D14">
      <formula1>"X"</formula1>
    </dataValidation>
  </dataValidations>
  <pageMargins left="0.75" right="0.75" top="0.75" bottom="0.5" header="0.5" footer="0.5"/>
  <pageSetup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57"/>
  <sheetViews>
    <sheetView zoomScaleNormal="100" zoomScaleSheetLayoutView="100" workbookViewId="0">
      <selection activeCell="G34" sqref="G34:H34"/>
    </sheetView>
  </sheetViews>
  <sheetFormatPr defaultRowHeight="12" x14ac:dyDescent="0.2"/>
  <cols>
    <col min="1" max="1" width="9" style="3" customWidth="1"/>
    <col min="2" max="2" width="17" style="3" customWidth="1"/>
    <col min="3" max="3" width="17.7109375" style="3" customWidth="1"/>
    <col min="4" max="4" width="8.7109375" style="3" customWidth="1"/>
    <col min="5" max="5" width="6" style="3" customWidth="1"/>
    <col min="6" max="6" width="11.28515625" style="12" customWidth="1"/>
    <col min="7" max="7" width="5.85546875" style="12" customWidth="1"/>
    <col min="8" max="8" width="15" style="3" customWidth="1"/>
    <col min="9" max="16384" width="9.140625" style="6"/>
  </cols>
  <sheetData>
    <row r="1" spans="1:22" x14ac:dyDescent="0.2">
      <c r="G1" s="4" t="s">
        <v>953</v>
      </c>
      <c r="H1" s="5"/>
    </row>
    <row r="2" spans="1:22" x14ac:dyDescent="0.2">
      <c r="A2" s="3" t="s">
        <v>3443</v>
      </c>
      <c r="G2" s="4"/>
      <c r="H2" s="7"/>
    </row>
    <row r="3" spans="1:22" x14ac:dyDescent="0.2">
      <c r="B3" s="99" t="str">
        <f>ContractName</f>
        <v>MASTER TO COPY TO NEW FOLDER</v>
      </c>
      <c r="C3" s="100"/>
      <c r="D3" s="101"/>
      <c r="E3" s="8"/>
      <c r="G3" s="9" t="s">
        <v>954</v>
      </c>
      <c r="H3" s="10" t="s">
        <v>991</v>
      </c>
    </row>
    <row r="4" spans="1:22" x14ac:dyDescent="0.2">
      <c r="B4" s="102"/>
      <c r="C4" s="103"/>
      <c r="D4" s="104"/>
      <c r="E4" s="8"/>
      <c r="G4" s="9" t="s">
        <v>955</v>
      </c>
      <c r="H4" s="40">
        <f>ContractNbr</f>
        <v>0</v>
      </c>
    </row>
    <row r="5" spans="1:22" x14ac:dyDescent="0.2">
      <c r="B5" s="102"/>
      <c r="C5" s="103"/>
      <c r="D5" s="104"/>
      <c r="E5" s="8"/>
      <c r="G5" s="9" t="s">
        <v>3474</v>
      </c>
      <c r="H5" s="11"/>
    </row>
    <row r="6" spans="1:22" x14ac:dyDescent="0.2">
      <c r="B6" s="105"/>
      <c r="C6" s="106"/>
      <c r="D6" s="107"/>
      <c r="E6" s="8"/>
      <c r="G6" s="9" t="s">
        <v>956</v>
      </c>
      <c r="H6" s="11"/>
    </row>
    <row r="7" spans="1:22" x14ac:dyDescent="0.2">
      <c r="B7" s="82"/>
      <c r="C7" s="82"/>
      <c r="D7" s="82"/>
      <c r="E7" s="8"/>
      <c r="F7" s="6"/>
      <c r="G7" s="9" t="s">
        <v>3496</v>
      </c>
      <c r="H7" s="11"/>
      <c r="I7" s="3"/>
      <c r="J7" s="3"/>
      <c r="K7" s="3"/>
      <c r="L7" s="3"/>
      <c r="M7" s="3"/>
      <c r="N7" s="3"/>
      <c r="O7" s="3"/>
      <c r="P7" s="3"/>
      <c r="Q7" s="3"/>
      <c r="R7" s="3"/>
      <c r="S7" s="3"/>
      <c r="T7" s="3"/>
      <c r="U7" s="3"/>
      <c r="V7" s="3"/>
    </row>
    <row r="8" spans="1:22" x14ac:dyDescent="0.2">
      <c r="A8" s="3" t="s">
        <v>3442</v>
      </c>
    </row>
    <row r="9" spans="1:22" x14ac:dyDescent="0.2">
      <c r="B9" s="108"/>
      <c r="C9" s="109"/>
      <c r="D9" s="110"/>
      <c r="F9" s="8" t="s">
        <v>957</v>
      </c>
    </row>
    <row r="10" spans="1:22" x14ac:dyDescent="0.2">
      <c r="B10" s="111"/>
      <c r="C10" s="112"/>
      <c r="D10" s="113"/>
      <c r="F10" s="95"/>
      <c r="G10" s="95"/>
      <c r="H10" s="95"/>
    </row>
    <row r="11" spans="1:22" x14ac:dyDescent="0.2">
      <c r="B11" s="111"/>
      <c r="C11" s="112"/>
      <c r="D11" s="113"/>
      <c r="F11" s="95"/>
      <c r="G11" s="95"/>
      <c r="H11" s="95"/>
    </row>
    <row r="12" spans="1:22" x14ac:dyDescent="0.2">
      <c r="B12" s="111"/>
      <c r="C12" s="112"/>
      <c r="D12" s="113"/>
      <c r="F12" s="117"/>
      <c r="G12" s="117"/>
      <c r="H12" s="117"/>
    </row>
    <row r="13" spans="1:22" x14ac:dyDescent="0.2">
      <c r="B13" s="114"/>
      <c r="C13" s="115"/>
      <c r="D13" s="116"/>
      <c r="F13" s="117"/>
      <c r="G13" s="117"/>
      <c r="H13" s="117"/>
    </row>
    <row r="14" spans="1:22" x14ac:dyDescent="0.2">
      <c r="A14" s="3" t="s">
        <v>959</v>
      </c>
      <c r="H14" s="3" t="s">
        <v>958</v>
      </c>
    </row>
    <row r="15" spans="1:22" x14ac:dyDescent="0.2">
      <c r="B15" s="96">
        <f>('CO1'!B15)</f>
        <v>0</v>
      </c>
      <c r="C15" s="96"/>
      <c r="D15" s="96"/>
      <c r="E15" s="96"/>
      <c r="F15" s="96"/>
      <c r="G15" s="96"/>
      <c r="H15" s="96"/>
    </row>
    <row r="16" spans="1:22" x14ac:dyDescent="0.2">
      <c r="B16" s="96" t="str">
        <f>('CO1'!B16)</f>
        <v/>
      </c>
      <c r="C16" s="96"/>
      <c r="D16" s="96"/>
      <c r="E16" s="96"/>
      <c r="F16" s="96"/>
      <c r="G16" s="96"/>
      <c r="H16" s="96"/>
    </row>
    <row r="17" spans="1:14" x14ac:dyDescent="0.2">
      <c r="B17" s="96" t="str">
        <f>('CO1'!B17)</f>
        <v/>
      </c>
      <c r="C17" s="96"/>
      <c r="D17" s="96"/>
      <c r="E17" s="96"/>
      <c r="F17" s="96"/>
      <c r="G17" s="96"/>
      <c r="H17" s="96"/>
    </row>
    <row r="18" spans="1:14" ht="10.5" customHeight="1" x14ac:dyDescent="0.2"/>
    <row r="19" spans="1:14" x14ac:dyDescent="0.2">
      <c r="A19" s="3" t="s">
        <v>960</v>
      </c>
      <c r="H19" s="47" t="str">
        <f>Mark</f>
        <v>*Mark if negotiated (N) or bid (B) unit price</v>
      </c>
    </row>
    <row r="20" spans="1:14" x14ac:dyDescent="0.2">
      <c r="A20" s="48" t="s">
        <v>961</v>
      </c>
      <c r="B20" s="97" t="s">
        <v>962</v>
      </c>
      <c r="C20" s="98"/>
      <c r="D20" s="48" t="s">
        <v>963</v>
      </c>
      <c r="E20" s="49" t="s">
        <v>964</v>
      </c>
      <c r="F20" s="48" t="s">
        <v>965</v>
      </c>
      <c r="G20" s="48" t="s">
        <v>3445</v>
      </c>
      <c r="H20" s="48" t="s">
        <v>966</v>
      </c>
    </row>
    <row r="21" spans="1:14" ht="18" customHeight="1" x14ac:dyDescent="0.2">
      <c r="A21" s="15"/>
      <c r="B21" s="124"/>
      <c r="C21" s="125"/>
      <c r="D21" s="16"/>
      <c r="E21" s="17"/>
      <c r="F21" s="18"/>
      <c r="G21" s="18"/>
      <c r="H21" s="19">
        <f>D21*F21</f>
        <v>0</v>
      </c>
    </row>
    <row r="22" spans="1:14" ht="18" customHeight="1" x14ac:dyDescent="0.2">
      <c r="A22" s="15"/>
      <c r="B22" s="124"/>
      <c r="C22" s="125"/>
      <c r="D22" s="16"/>
      <c r="E22" s="17"/>
      <c r="F22" s="18"/>
      <c r="G22" s="18"/>
      <c r="H22" s="19">
        <f t="shared" ref="H22:H27" si="0">D22*F22</f>
        <v>0</v>
      </c>
    </row>
    <row r="23" spans="1:14" ht="18" customHeight="1" x14ac:dyDescent="0.2">
      <c r="A23" s="15"/>
      <c r="B23" s="124"/>
      <c r="C23" s="125"/>
      <c r="D23" s="16"/>
      <c r="E23" s="17"/>
      <c r="F23" s="18"/>
      <c r="G23" s="18"/>
      <c r="H23" s="19">
        <f t="shared" si="0"/>
        <v>0</v>
      </c>
    </row>
    <row r="24" spans="1:14" ht="18" customHeight="1" x14ac:dyDescent="0.2">
      <c r="A24" s="15"/>
      <c r="B24" s="124"/>
      <c r="C24" s="125"/>
      <c r="D24" s="16"/>
      <c r="E24" s="17"/>
      <c r="F24" s="18"/>
      <c r="G24" s="18"/>
      <c r="H24" s="19">
        <f t="shared" si="0"/>
        <v>0</v>
      </c>
    </row>
    <row r="25" spans="1:14" ht="18" customHeight="1" x14ac:dyDescent="0.2">
      <c r="A25" s="15"/>
      <c r="B25" s="124"/>
      <c r="C25" s="125"/>
      <c r="D25" s="16"/>
      <c r="E25" s="17"/>
      <c r="F25" s="18"/>
      <c r="G25" s="18"/>
      <c r="H25" s="19">
        <f t="shared" si="0"/>
        <v>0</v>
      </c>
    </row>
    <row r="26" spans="1:14" ht="18" customHeight="1" x14ac:dyDescent="0.2">
      <c r="A26" s="15"/>
      <c r="B26" s="124"/>
      <c r="C26" s="125"/>
      <c r="D26" s="16"/>
      <c r="E26" s="17"/>
      <c r="F26" s="18"/>
      <c r="G26" s="18"/>
      <c r="H26" s="19">
        <f t="shared" si="0"/>
        <v>0</v>
      </c>
    </row>
    <row r="27" spans="1:14" ht="18" customHeight="1" x14ac:dyDescent="0.2">
      <c r="A27" s="15"/>
      <c r="B27" s="124"/>
      <c r="C27" s="125"/>
      <c r="D27" s="16"/>
      <c r="E27" s="17"/>
      <c r="F27" s="18"/>
      <c r="G27" s="18"/>
      <c r="H27" s="19">
        <f t="shared" si="0"/>
        <v>0</v>
      </c>
    </row>
    <row r="28" spans="1:14" ht="18" customHeight="1" x14ac:dyDescent="0.35">
      <c r="A28" s="73"/>
      <c r="B28" s="74"/>
      <c r="C28" s="74"/>
      <c r="D28" s="75"/>
      <c r="E28" s="76"/>
      <c r="F28" s="79" t="s">
        <v>3483</v>
      </c>
      <c r="G28" s="77"/>
      <c r="H28" s="63"/>
    </row>
    <row r="29" spans="1:14" x14ac:dyDescent="0.2">
      <c r="A29" s="3" t="s">
        <v>967</v>
      </c>
      <c r="F29" s="64" t="e">
        <f>ROUND(H29/H30,4)</f>
        <v>#DIV/0!</v>
      </c>
      <c r="H29" s="19">
        <f>SUM(H21:H27)</f>
        <v>0</v>
      </c>
    </row>
    <row r="30" spans="1:14" x14ac:dyDescent="0.2">
      <c r="A30" s="3" t="s">
        <v>968</v>
      </c>
      <c r="H30" s="41">
        <f>Original</f>
        <v>0</v>
      </c>
    </row>
    <row r="31" spans="1:14" x14ac:dyDescent="0.2">
      <c r="A31" s="3" t="s">
        <v>969</v>
      </c>
      <c r="F31" s="64" t="e">
        <f>ROUND(H31/H30,4)</f>
        <v>#DIV/0!</v>
      </c>
      <c r="H31" s="41">
        <f>CO5net+CO5sumPrevious</f>
        <v>0</v>
      </c>
    </row>
    <row r="32" spans="1:14" x14ac:dyDescent="0.2">
      <c r="A32" s="3" t="s">
        <v>3446</v>
      </c>
      <c r="F32" s="65" t="e">
        <f>ROUND(H32/H30,4)</f>
        <v>#DIV/0!</v>
      </c>
      <c r="G32" s="3"/>
      <c r="H32" s="19">
        <f>SUM(H29:H31)</f>
        <v>0</v>
      </c>
      <c r="I32" s="3"/>
      <c r="J32" s="3"/>
      <c r="K32" s="3"/>
      <c r="L32" s="3"/>
      <c r="M32" s="3"/>
      <c r="N32" s="3"/>
    </row>
    <row r="33" spans="1:8" ht="10.5" customHeight="1" thickBot="1" x14ac:dyDescent="0.25"/>
    <row r="34" spans="1:8" x14ac:dyDescent="0.2">
      <c r="A34" s="126" t="s">
        <v>970</v>
      </c>
      <c r="B34" s="127"/>
      <c r="C34" s="23"/>
      <c r="D34" s="23"/>
      <c r="E34" s="24"/>
      <c r="F34" s="24" t="str">
        <f>IF('CO1'!F34&lt;&gt;0,'CO1'!F34,"")</f>
        <v/>
      </c>
      <c r="G34" s="137" t="str">
        <f>contract</f>
        <v>Calendar Days</v>
      </c>
      <c r="H34" s="138"/>
    </row>
    <row r="35" spans="1:8" x14ac:dyDescent="0.2">
      <c r="A35" s="26" t="s">
        <v>971</v>
      </c>
      <c r="B35" s="12"/>
      <c r="C35" s="12"/>
      <c r="D35" s="12"/>
      <c r="E35" s="27" t="str">
        <f>IF('CO1'!E35&lt;&gt;0,'CO1'!E35,"")</f>
        <v/>
      </c>
      <c r="F35" s="27" t="str">
        <f>IF('CO1'!F35&lt;&gt;0,'CO1'!F35,"")</f>
        <v/>
      </c>
      <c r="G35" s="139" t="str">
        <f>IF('CO1'!G35&lt;&gt;0,'CO1'!G35,"")</f>
        <v/>
      </c>
      <c r="H35" s="140"/>
    </row>
    <row r="36" spans="1:8" x14ac:dyDescent="0.2">
      <c r="A36" s="28" t="s">
        <v>3450</v>
      </c>
      <c r="B36" s="12"/>
      <c r="C36" s="12"/>
      <c r="D36" s="12"/>
      <c r="E36" s="27" t="str">
        <f>IF(SUM('CO5'!E36,'CO5'!E38)&lt;&gt;0,SUM('CO5'!E36,'CO5'!E38),"")</f>
        <v/>
      </c>
      <c r="F36" s="27" t="str">
        <f>IF(SUM('CO5'!F36,'CO5'!F38)&lt;&gt;0,SUM('CO5'!F36,'CO5'!F38),"")</f>
        <v/>
      </c>
      <c r="G36" s="141" t="str">
        <f>IF('CO5'!H37="","",'CO5'!G36+'CO5'!G38)</f>
        <v/>
      </c>
      <c r="H36" s="140"/>
    </row>
    <row r="37" spans="1:8" x14ac:dyDescent="0.2">
      <c r="A37" s="28" t="s">
        <v>3448</v>
      </c>
      <c r="B37" s="12"/>
      <c r="C37" s="12"/>
      <c r="D37" s="12"/>
      <c r="E37" s="27" t="str">
        <f>IF(SUM(E35:E36)&lt;&gt;0,SUM(E35:E36),"")</f>
        <v/>
      </c>
      <c r="F37" s="27" t="str">
        <f>IF(SUM(F35:F36)&lt;&gt;0,SUM(F35:F36),"")</f>
        <v/>
      </c>
      <c r="G37" s="87"/>
      <c r="H37" s="88" t="str">
        <f>IF(G36="","",G35+G36)</f>
        <v/>
      </c>
    </row>
    <row r="38" spans="1:8" x14ac:dyDescent="0.2">
      <c r="A38" s="28" t="s">
        <v>3449</v>
      </c>
      <c r="B38" s="12"/>
      <c r="C38" s="12"/>
      <c r="D38" s="12"/>
      <c r="E38" s="27"/>
      <c r="F38" s="27"/>
      <c r="G38" s="135"/>
      <c r="H38" s="136"/>
    </row>
    <row r="39" spans="1:8" ht="12.75" thickBot="1" x14ac:dyDescent="0.25">
      <c r="A39" s="30" t="s">
        <v>972</v>
      </c>
      <c r="B39" s="31"/>
      <c r="C39" s="31"/>
      <c r="D39" s="31"/>
      <c r="E39" s="32" t="str">
        <f>IF(SUM(E35,E36,E38)&lt;&gt;0,SUM(E35,E36,E38),"")</f>
        <v/>
      </c>
      <c r="F39" s="32" t="str">
        <f>IF(SUM(F35,F36,F38)&lt;&gt;0,SUM(F35,F36,F38),"")</f>
        <v/>
      </c>
      <c r="G39" s="89"/>
      <c r="H39" s="86" t="str">
        <f>IF(AND(G38="",H37=""),"",IF(OR(G38="",G38=0),"",IF(G36="",G38+G35,H37+G38)))</f>
        <v/>
      </c>
    </row>
    <row r="40" spans="1:8" ht="10.5" customHeight="1" x14ac:dyDescent="0.2"/>
    <row r="41" spans="1:8" x14ac:dyDescent="0.2">
      <c r="A41" s="34" t="s">
        <v>973</v>
      </c>
      <c r="B41" s="34"/>
    </row>
    <row r="42" spans="1:8" x14ac:dyDescent="0.2">
      <c r="A42" s="35" t="s">
        <v>974</v>
      </c>
      <c r="B42" s="36"/>
      <c r="C42" s="36"/>
      <c r="D42" s="36"/>
      <c r="E42" s="36"/>
    </row>
    <row r="43" spans="1:8" x14ac:dyDescent="0.2">
      <c r="A43" s="35" t="s">
        <v>975</v>
      </c>
      <c r="B43" s="37"/>
      <c r="C43" s="37"/>
      <c r="D43" s="37"/>
      <c r="E43" s="36"/>
    </row>
    <row r="44" spans="1:8" x14ac:dyDescent="0.2">
      <c r="A44" s="35" t="s">
        <v>953</v>
      </c>
      <c r="B44" s="37"/>
      <c r="C44" s="37"/>
      <c r="D44" s="37"/>
      <c r="E44" s="36"/>
    </row>
    <row r="45" spans="1:8" ht="10.5" customHeight="1" x14ac:dyDescent="0.2"/>
    <row r="46" spans="1:8" x14ac:dyDescent="0.2">
      <c r="A46" s="34" t="s">
        <v>976</v>
      </c>
      <c r="B46" s="34"/>
      <c r="H46" s="12" t="s">
        <v>953</v>
      </c>
    </row>
    <row r="47" spans="1:8" x14ac:dyDescent="0.2">
      <c r="A47" s="35" t="s">
        <v>977</v>
      </c>
      <c r="C47" s="36"/>
      <c r="D47" s="36"/>
      <c r="E47" s="36"/>
      <c r="F47" s="36"/>
      <c r="G47" s="36"/>
      <c r="H47" s="36"/>
    </row>
    <row r="48" spans="1:8" x14ac:dyDescent="0.2">
      <c r="A48" s="35" t="s">
        <v>978</v>
      </c>
      <c r="C48" s="37"/>
      <c r="D48" s="37"/>
      <c r="E48" s="37"/>
      <c r="F48" s="37"/>
      <c r="G48" s="37"/>
      <c r="H48" s="37"/>
    </row>
    <row r="49" spans="1:8" x14ac:dyDescent="0.2">
      <c r="A49" s="35" t="s">
        <v>979</v>
      </c>
      <c r="C49" s="37"/>
      <c r="D49" s="37"/>
      <c r="E49" s="37"/>
      <c r="F49" s="37"/>
      <c r="G49" s="37"/>
      <c r="H49" s="37"/>
    </row>
    <row r="50" spans="1:8" x14ac:dyDescent="0.2">
      <c r="A50" s="35" t="s">
        <v>980</v>
      </c>
      <c r="C50" s="37"/>
      <c r="D50" s="37"/>
      <c r="E50" s="37"/>
      <c r="F50" s="37"/>
      <c r="G50" s="37"/>
      <c r="H50" s="37"/>
    </row>
    <row r="51" spans="1:8" ht="10.5" customHeight="1" x14ac:dyDescent="0.2"/>
    <row r="52" spans="1:8" x14ac:dyDescent="0.2">
      <c r="G52" s="4" t="s">
        <v>3478</v>
      </c>
      <c r="H52" s="59"/>
    </row>
    <row r="53" spans="1:8" ht="10.5" customHeight="1" x14ac:dyDescent="0.2"/>
    <row r="54" spans="1:8" x14ac:dyDescent="0.2">
      <c r="F54" s="12" t="s">
        <v>3139</v>
      </c>
    </row>
    <row r="55" spans="1:8" x14ac:dyDescent="0.2">
      <c r="F55" s="38" t="s">
        <v>3497</v>
      </c>
      <c r="H55" s="39"/>
    </row>
    <row r="56" spans="1:8" x14ac:dyDescent="0.2">
      <c r="F56" s="38" t="s">
        <v>3486</v>
      </c>
      <c r="H56" s="39"/>
    </row>
    <row r="57" spans="1:8" x14ac:dyDescent="0.2">
      <c r="F57" s="38" t="s">
        <v>3441</v>
      </c>
      <c r="H57" s="39"/>
    </row>
  </sheetData>
  <mergeCells count="22">
    <mergeCell ref="G38:H38"/>
    <mergeCell ref="B23:C23"/>
    <mergeCell ref="B24:C24"/>
    <mergeCell ref="B25:C25"/>
    <mergeCell ref="B26:C26"/>
    <mergeCell ref="B27:C27"/>
    <mergeCell ref="G34:H34"/>
    <mergeCell ref="G35:H35"/>
    <mergeCell ref="G36:H36"/>
    <mergeCell ref="A34:B34"/>
    <mergeCell ref="B16:H16"/>
    <mergeCell ref="B17:H17"/>
    <mergeCell ref="B20:C20"/>
    <mergeCell ref="B21:C21"/>
    <mergeCell ref="B22:C22"/>
    <mergeCell ref="B15:H15"/>
    <mergeCell ref="B3:D6"/>
    <mergeCell ref="B9:D13"/>
    <mergeCell ref="F10:H10"/>
    <mergeCell ref="F11:H11"/>
    <mergeCell ref="F12:H12"/>
    <mergeCell ref="F13:H13"/>
  </mergeCells>
  <phoneticPr fontId="0" type="noConversion"/>
  <conditionalFormatting sqref="G35">
    <cfRule type="expression" dxfId="29" priority="5">
      <formula>$G$34="Completion Date"</formula>
    </cfRule>
    <cfRule type="expression" dxfId="28" priority="6">
      <formula>$G$34&lt;&gt;"Completion Date"</formula>
    </cfRule>
  </conditionalFormatting>
  <conditionalFormatting sqref="G39">
    <cfRule type="expression" dxfId="27" priority="3">
      <formula>$G$34="Completion Date"</formula>
    </cfRule>
    <cfRule type="expression" dxfId="26" priority="4">
      <formula>$G$34&lt;&gt;"Completion Date"</formula>
    </cfRule>
  </conditionalFormatting>
  <conditionalFormatting sqref="G37">
    <cfRule type="expression" dxfId="25" priority="1">
      <formula>$G$34="Completion Date"</formula>
    </cfRule>
    <cfRule type="expression" dxfId="24" priority="2">
      <formula>$G$34&lt;&gt;"Completion Date"</formula>
    </cfRule>
  </conditionalFormatting>
  <pageMargins left="0.75" right="0.75" top="0.75" bottom="0.5" header="0.25" footer="0"/>
  <pageSetup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731"/>
  <sheetViews>
    <sheetView zoomScale="150" zoomScaleNormal="150" workbookViewId="0">
      <selection sqref="A1:F1"/>
    </sheetView>
  </sheetViews>
  <sheetFormatPr defaultRowHeight="15" customHeight="1" x14ac:dyDescent="0.2"/>
  <cols>
    <col min="1" max="1" width="2.28515625" style="54" customWidth="1"/>
    <col min="2" max="2" width="3.7109375" style="54" customWidth="1"/>
    <col min="3" max="3" width="37.7109375" style="54" customWidth="1"/>
    <col min="4" max="4" width="5" style="54" customWidth="1"/>
    <col min="5" max="5" width="29.28515625" style="54" customWidth="1"/>
    <col min="6" max="6" width="10.85546875" style="54" customWidth="1"/>
    <col min="7" max="16384" width="9.140625" style="54"/>
  </cols>
  <sheetData>
    <row r="1" spans="1:6" s="50" customFormat="1" ht="12.95" customHeight="1" x14ac:dyDescent="0.2">
      <c r="A1" s="131" t="s">
        <v>982</v>
      </c>
      <c r="B1" s="131"/>
      <c r="C1" s="131"/>
      <c r="D1" s="131"/>
      <c r="E1" s="131"/>
      <c r="F1" s="131"/>
    </row>
    <row r="2" spans="1:6" s="50" customFormat="1" ht="12.95" customHeight="1" x14ac:dyDescent="0.2">
      <c r="A2" s="131" t="s">
        <v>983</v>
      </c>
      <c r="B2" s="131"/>
      <c r="C2" s="131"/>
      <c r="D2" s="131"/>
      <c r="E2" s="131"/>
      <c r="F2" s="131"/>
    </row>
    <row r="3" spans="1:6" s="50" customFormat="1" ht="12" customHeight="1" x14ac:dyDescent="0.2">
      <c r="B3" s="51"/>
    </row>
    <row r="4" spans="1:6" s="50" customFormat="1" ht="12.95" customHeight="1" x14ac:dyDescent="0.2">
      <c r="A4" s="131" t="s">
        <v>984</v>
      </c>
      <c r="B4" s="131"/>
      <c r="C4" s="131"/>
      <c r="D4" s="131"/>
      <c r="E4" s="131"/>
      <c r="F4" s="131"/>
    </row>
    <row r="5" spans="1:6" s="50" customFormat="1" ht="12" customHeight="1" x14ac:dyDescent="0.2"/>
    <row r="6" spans="1:6" s="50" customFormat="1" ht="12.95" customHeight="1" x14ac:dyDescent="0.2">
      <c r="A6" s="131">
        <f>ContractNbr</f>
        <v>0</v>
      </c>
      <c r="B6" s="131"/>
      <c r="C6" s="131"/>
      <c r="D6" s="131"/>
      <c r="E6" s="131"/>
      <c r="F6" s="131"/>
    </row>
    <row r="7" spans="1:6" s="50" customFormat="1" ht="12.95" customHeight="1" x14ac:dyDescent="0.2">
      <c r="A7" s="131" t="str">
        <f>ContractName</f>
        <v>MASTER TO COPY TO NEW FOLDER</v>
      </c>
      <c r="B7" s="131"/>
      <c r="C7" s="131"/>
      <c r="D7" s="131"/>
      <c r="E7" s="131"/>
      <c r="F7" s="131"/>
    </row>
    <row r="8" spans="1:6" s="50" customFormat="1" ht="12.95" customHeight="1" x14ac:dyDescent="0.2">
      <c r="A8" s="131" t="s">
        <v>1743</v>
      </c>
      <c r="B8" s="131"/>
      <c r="C8" s="131"/>
      <c r="D8" s="131"/>
      <c r="E8" s="131"/>
      <c r="F8" s="131"/>
    </row>
    <row r="9" spans="1:6" s="50" customFormat="1" ht="12" customHeight="1" x14ac:dyDescent="0.2">
      <c r="B9" s="51"/>
    </row>
    <row r="10" spans="1:6" s="50" customFormat="1" ht="12.95" customHeight="1" x14ac:dyDescent="0.2">
      <c r="A10" s="52" t="s">
        <v>3470</v>
      </c>
    </row>
    <row r="11" spans="1:6" s="50" customFormat="1" ht="12.95" customHeight="1" x14ac:dyDescent="0.2">
      <c r="B11" s="53"/>
      <c r="C11" s="50" t="s">
        <v>3451</v>
      </c>
      <c r="D11" s="53"/>
      <c r="E11" s="50" t="s">
        <v>3454</v>
      </c>
    </row>
    <row r="12" spans="1:6" s="50" customFormat="1" ht="12.95" customHeight="1" x14ac:dyDescent="0.2">
      <c r="B12" s="53"/>
      <c r="C12" s="50" t="s">
        <v>3452</v>
      </c>
      <c r="D12" s="53"/>
      <c r="E12" s="50" t="s">
        <v>3455</v>
      </c>
    </row>
    <row r="13" spans="1:6" s="50" customFormat="1" ht="12.95" customHeight="1" x14ac:dyDescent="0.2">
      <c r="B13" s="53"/>
      <c r="C13" s="50" t="s">
        <v>3453</v>
      </c>
      <c r="D13" s="53"/>
      <c r="E13" s="50" t="s">
        <v>3484</v>
      </c>
    </row>
    <row r="14" spans="1:6" s="50" customFormat="1" ht="12.95" customHeight="1" x14ac:dyDescent="0.2">
      <c r="B14" s="53"/>
      <c r="C14" s="50" t="s">
        <v>3498</v>
      </c>
    </row>
    <row r="15" spans="1:6" s="50" customFormat="1" ht="12.95" customHeight="1" x14ac:dyDescent="0.2"/>
    <row r="16" spans="1:6" s="50" customFormat="1" ht="12.95" customHeight="1" x14ac:dyDescent="0.2">
      <c r="A16" s="52" t="s">
        <v>1746</v>
      </c>
    </row>
    <row r="17" spans="1:6" s="50" customFormat="1" ht="12.95" customHeight="1" x14ac:dyDescent="0.2">
      <c r="B17" s="53"/>
      <c r="C17" s="50" t="s">
        <v>3456</v>
      </c>
      <c r="D17" s="53"/>
      <c r="E17" s="50" t="s">
        <v>3459</v>
      </c>
    </row>
    <row r="18" spans="1:6" s="50" customFormat="1" ht="12.95" customHeight="1" x14ac:dyDescent="0.2">
      <c r="B18" s="53"/>
      <c r="C18" s="50" t="s">
        <v>3457</v>
      </c>
      <c r="D18" s="53"/>
      <c r="E18" s="50" t="s">
        <v>3460</v>
      </c>
    </row>
    <row r="19" spans="1:6" s="50" customFormat="1" ht="12.95" customHeight="1" x14ac:dyDescent="0.2">
      <c r="B19" s="53"/>
      <c r="C19" s="50" t="s">
        <v>3458</v>
      </c>
      <c r="D19" s="53"/>
      <c r="E19" s="50" t="s">
        <v>3461</v>
      </c>
    </row>
    <row r="20" spans="1:6" s="50" customFormat="1" ht="12.95" customHeight="1" x14ac:dyDescent="0.2">
      <c r="B20" s="53"/>
      <c r="C20" s="50" t="s">
        <v>3472</v>
      </c>
    </row>
    <row r="21" spans="1:6" s="50" customFormat="1" ht="12" customHeight="1" x14ac:dyDescent="0.2">
      <c r="C21" s="128"/>
      <c r="D21" s="130"/>
      <c r="E21" s="130"/>
    </row>
    <row r="22" spans="1:6" s="50" customFormat="1" ht="12.95" customHeight="1" x14ac:dyDescent="0.2"/>
    <row r="23" spans="1:6" s="50" customFormat="1" ht="12" customHeight="1" x14ac:dyDescent="0.2">
      <c r="A23" s="52" t="s">
        <v>3462</v>
      </c>
    </row>
    <row r="24" spans="1:6" s="50" customFormat="1" ht="12" x14ac:dyDescent="0.2">
      <c r="B24" s="53"/>
      <c r="C24" s="50" t="s">
        <v>3473</v>
      </c>
      <c r="D24" s="53"/>
      <c r="E24" s="50" t="s">
        <v>3463</v>
      </c>
    </row>
    <row r="25" spans="1:6" s="50" customFormat="1" ht="12.75" x14ac:dyDescent="0.2">
      <c r="C25" s="128"/>
      <c r="D25" s="129"/>
      <c r="E25" s="129"/>
    </row>
    <row r="26" spans="1:6" s="50" customFormat="1" ht="12" x14ac:dyDescent="0.2"/>
    <row r="27" spans="1:6" s="50" customFormat="1" ht="12" x14ac:dyDescent="0.2">
      <c r="A27" s="50" t="s">
        <v>1747</v>
      </c>
    </row>
    <row r="28" spans="1:6" s="50" customFormat="1" ht="75" customHeight="1" x14ac:dyDescent="0.2">
      <c r="B28" s="128"/>
      <c r="C28" s="130"/>
      <c r="D28" s="130"/>
      <c r="E28" s="130"/>
    </row>
    <row r="29" spans="1:6" s="50" customFormat="1" ht="12" x14ac:dyDescent="0.2"/>
    <row r="30" spans="1:6" ht="12" x14ac:dyDescent="0.2">
      <c r="A30" s="58" t="s">
        <v>1748</v>
      </c>
      <c r="B30" s="58"/>
      <c r="C30" s="50"/>
      <c r="D30" s="50"/>
      <c r="E30" s="50"/>
      <c r="F30" s="58"/>
    </row>
    <row r="31" spans="1:6" ht="75" customHeight="1" x14ac:dyDescent="0.2">
      <c r="A31" s="58"/>
      <c r="B31" s="128"/>
      <c r="C31" s="130"/>
      <c r="D31" s="130"/>
      <c r="E31" s="130"/>
      <c r="F31" s="58"/>
    </row>
    <row r="32" spans="1:6" ht="12.95" customHeight="1" x14ac:dyDescent="0.2">
      <c r="A32" s="58"/>
      <c r="B32" s="58"/>
      <c r="C32" s="58"/>
      <c r="D32" s="58"/>
      <c r="E32" s="58"/>
      <c r="F32" s="58"/>
    </row>
    <row r="33" spans="1:6" ht="12.95" customHeight="1" x14ac:dyDescent="0.2">
      <c r="A33" s="58"/>
      <c r="B33" s="58"/>
      <c r="C33" s="58"/>
      <c r="D33" s="58"/>
      <c r="E33" s="58"/>
      <c r="F33" s="58"/>
    </row>
    <row r="34" spans="1:6" s="50" customFormat="1" ht="12.95" customHeight="1" x14ac:dyDescent="0.2">
      <c r="A34" s="55"/>
      <c r="B34" s="55"/>
      <c r="C34" s="55"/>
      <c r="E34" s="55"/>
    </row>
    <row r="35" spans="1:6" s="50" customFormat="1" ht="12.95" customHeight="1" x14ac:dyDescent="0.2">
      <c r="A35" s="57" t="s">
        <v>3464</v>
      </c>
      <c r="C35" s="57"/>
      <c r="D35" s="57"/>
      <c r="E35" s="57" t="s">
        <v>3465</v>
      </c>
    </row>
    <row r="36" spans="1:6" s="50" customFormat="1" ht="12.95" customHeight="1" x14ac:dyDescent="0.2">
      <c r="B36" s="58"/>
      <c r="C36" s="58"/>
      <c r="D36" s="58"/>
      <c r="E36" s="58"/>
    </row>
    <row r="37" spans="1:6" s="50" customFormat="1" ht="12.95" customHeight="1" x14ac:dyDescent="0.2">
      <c r="A37" s="55"/>
      <c r="B37" s="55"/>
      <c r="C37" s="55"/>
      <c r="E37" s="55"/>
    </row>
    <row r="38" spans="1:6" s="50" customFormat="1" ht="12.95" customHeight="1" x14ac:dyDescent="0.2">
      <c r="A38" s="57" t="s">
        <v>3466</v>
      </c>
      <c r="C38" s="57"/>
      <c r="D38" s="57"/>
      <c r="E38" s="57" t="s">
        <v>3465</v>
      </c>
    </row>
    <row r="39" spans="1:6" s="50" customFormat="1" ht="12.95" customHeight="1" x14ac:dyDescent="0.2"/>
    <row r="40" spans="1:6" s="50" customFormat="1" ht="12.95" customHeight="1" x14ac:dyDescent="0.2">
      <c r="A40" s="55"/>
      <c r="B40" s="55"/>
      <c r="C40" s="55"/>
      <c r="E40" s="55"/>
    </row>
    <row r="41" spans="1:6" s="50" customFormat="1" ht="12.95" customHeight="1" x14ac:dyDescent="0.2">
      <c r="A41" s="57" t="s">
        <v>3467</v>
      </c>
      <c r="C41" s="57"/>
      <c r="D41" s="57"/>
      <c r="E41" s="57" t="s">
        <v>3465</v>
      </c>
    </row>
    <row r="42" spans="1:6" s="50" customFormat="1" ht="12.95" customHeight="1" x14ac:dyDescent="0.2">
      <c r="A42" s="57"/>
      <c r="C42" s="57"/>
      <c r="D42" s="57"/>
      <c r="E42" s="57"/>
    </row>
    <row r="43" spans="1:6" s="50" customFormat="1" ht="12.95" customHeight="1" x14ac:dyDescent="0.2">
      <c r="A43" s="55"/>
      <c r="B43" s="55"/>
      <c r="C43" s="55"/>
      <c r="E43" s="55"/>
    </row>
    <row r="44" spans="1:6" s="50" customFormat="1" ht="12.95" customHeight="1" x14ac:dyDescent="0.2">
      <c r="A44" s="57" t="s">
        <v>3468</v>
      </c>
      <c r="C44" s="57"/>
      <c r="D44" s="57"/>
      <c r="E44" s="57" t="s">
        <v>3465</v>
      </c>
    </row>
    <row r="45" spans="1:6" s="50" customFormat="1" ht="12.95" customHeight="1" x14ac:dyDescent="0.2"/>
    <row r="46" spans="1:6" s="50" customFormat="1" ht="12.95" customHeight="1" x14ac:dyDescent="0.2">
      <c r="A46" s="55"/>
      <c r="B46" s="55"/>
      <c r="C46" s="55"/>
    </row>
    <row r="47" spans="1:6" s="50" customFormat="1" ht="12.95" customHeight="1" x14ac:dyDescent="0.2">
      <c r="A47" s="56" t="s">
        <v>3469</v>
      </c>
    </row>
    <row r="48" spans="1:6" s="50" customFormat="1" ht="12.95" customHeight="1" x14ac:dyDescent="0.2"/>
    <row r="49" s="50" customFormat="1" ht="12.95" customHeight="1" x14ac:dyDescent="0.2"/>
    <row r="50" s="50" customFormat="1" ht="12.95" customHeight="1" x14ac:dyDescent="0.2"/>
    <row r="51" s="50" customFormat="1" ht="12.95" customHeight="1" x14ac:dyDescent="0.2"/>
    <row r="52" s="50" customFormat="1" ht="12.95" customHeight="1" x14ac:dyDescent="0.2"/>
    <row r="53" s="50" customFormat="1" ht="12.95" customHeight="1" x14ac:dyDescent="0.2"/>
    <row r="54" s="50" customFormat="1" ht="12.95" customHeight="1" x14ac:dyDescent="0.2"/>
    <row r="55" s="50" customFormat="1" ht="12.95" customHeight="1" x14ac:dyDescent="0.2"/>
    <row r="56" s="50" customFormat="1" ht="12.95" customHeight="1" x14ac:dyDescent="0.2"/>
    <row r="57" s="50" customFormat="1" ht="12.95" customHeight="1" x14ac:dyDescent="0.2"/>
    <row r="58" s="50" customFormat="1" ht="12.95" customHeight="1" x14ac:dyDescent="0.2"/>
    <row r="59" s="50" customFormat="1" ht="12.95" customHeight="1" x14ac:dyDescent="0.2"/>
    <row r="60" s="50" customFormat="1" ht="12.95" customHeight="1" x14ac:dyDescent="0.2"/>
    <row r="61" s="50" customFormat="1" ht="12.95" customHeight="1" x14ac:dyDescent="0.2"/>
    <row r="62" s="50" customFormat="1" ht="12.95" customHeight="1" x14ac:dyDescent="0.2"/>
    <row r="63" s="50" customFormat="1" ht="12.95" customHeight="1" x14ac:dyDescent="0.2"/>
    <row r="64" s="50" customFormat="1" ht="12.95" customHeight="1" x14ac:dyDescent="0.2"/>
    <row r="65" s="50" customFormat="1" ht="12.95" customHeight="1" x14ac:dyDescent="0.2"/>
    <row r="66" s="50" customFormat="1" ht="12.95" customHeight="1" x14ac:dyDescent="0.2"/>
    <row r="67" s="50" customFormat="1" ht="12.95" customHeight="1" x14ac:dyDescent="0.2"/>
    <row r="68" s="50" customFormat="1" ht="12.95" customHeight="1" x14ac:dyDescent="0.2"/>
    <row r="69" s="50" customFormat="1" ht="12.95" customHeight="1" x14ac:dyDescent="0.2"/>
    <row r="70" s="50" customFormat="1" ht="12.95" customHeight="1" x14ac:dyDescent="0.2"/>
    <row r="71" s="50" customFormat="1" ht="12.95" customHeight="1" x14ac:dyDescent="0.2"/>
    <row r="72" s="50" customFormat="1" ht="12.95" customHeight="1" x14ac:dyDescent="0.2"/>
    <row r="73" s="50" customFormat="1" ht="12.95" customHeight="1" x14ac:dyDescent="0.2"/>
    <row r="74" s="50" customFormat="1" ht="12.95" customHeight="1" x14ac:dyDescent="0.2"/>
    <row r="75" s="50" customFormat="1" ht="12.95" customHeight="1" x14ac:dyDescent="0.2"/>
    <row r="76" s="50" customFormat="1" ht="12.95" customHeight="1" x14ac:dyDescent="0.2"/>
    <row r="77" s="50" customFormat="1" ht="12.95" customHeight="1" x14ac:dyDescent="0.2"/>
    <row r="78" s="50" customFormat="1" ht="12.95" customHeight="1" x14ac:dyDescent="0.2"/>
    <row r="79" s="50" customFormat="1" ht="12.95" customHeight="1" x14ac:dyDescent="0.2"/>
    <row r="80" s="50" customFormat="1" ht="12.95" customHeight="1" x14ac:dyDescent="0.2"/>
    <row r="81" s="50" customFormat="1" ht="12.95" customHeight="1" x14ac:dyDescent="0.2"/>
    <row r="82" s="50" customFormat="1" ht="12.95" customHeight="1" x14ac:dyDescent="0.2"/>
    <row r="83" s="50" customFormat="1" ht="12.95" customHeight="1" x14ac:dyDescent="0.2"/>
    <row r="84" s="50" customFormat="1" ht="12.95" customHeight="1" x14ac:dyDescent="0.2"/>
    <row r="85" s="50" customFormat="1" ht="12.95" customHeight="1" x14ac:dyDescent="0.2"/>
    <row r="86" s="50" customFormat="1" ht="12.95" customHeight="1" x14ac:dyDescent="0.2"/>
    <row r="87" s="50" customFormat="1" ht="12.95" customHeight="1" x14ac:dyDescent="0.2"/>
    <row r="88" s="50" customFormat="1" ht="12.95" customHeight="1" x14ac:dyDescent="0.2"/>
    <row r="89" s="50" customFormat="1" ht="12.95" customHeight="1" x14ac:dyDescent="0.2"/>
    <row r="90" s="50" customFormat="1" ht="12.95" customHeight="1" x14ac:dyDescent="0.2"/>
    <row r="91" s="50" customFormat="1" ht="12.95" customHeight="1" x14ac:dyDescent="0.2"/>
    <row r="92" s="50" customFormat="1" ht="12.95" customHeight="1" x14ac:dyDescent="0.2"/>
    <row r="93" s="50" customFormat="1" ht="12.95" customHeight="1" x14ac:dyDescent="0.2"/>
    <row r="94" s="50" customFormat="1" ht="12.95" customHeight="1" x14ac:dyDescent="0.2"/>
    <row r="95" s="50" customFormat="1" ht="12.95" customHeight="1" x14ac:dyDescent="0.2"/>
    <row r="96" s="50" customFormat="1" ht="12.95" customHeight="1" x14ac:dyDescent="0.2"/>
    <row r="97" s="50" customFormat="1" ht="12.95" customHeight="1" x14ac:dyDescent="0.2"/>
    <row r="98" s="50" customFormat="1" ht="12.95" customHeight="1" x14ac:dyDescent="0.2"/>
    <row r="99" s="50" customFormat="1" ht="12.95" customHeight="1" x14ac:dyDescent="0.2"/>
    <row r="100" s="50" customFormat="1" ht="12.95" customHeight="1" x14ac:dyDescent="0.2"/>
    <row r="101" s="50" customFormat="1" ht="12.95" customHeight="1" x14ac:dyDescent="0.2"/>
    <row r="102" s="50" customFormat="1" ht="12.95" customHeight="1" x14ac:dyDescent="0.2"/>
    <row r="103" s="50" customFormat="1" ht="12.95" customHeight="1" x14ac:dyDescent="0.2"/>
    <row r="104" s="50" customFormat="1" ht="12.95" customHeight="1" x14ac:dyDescent="0.2"/>
    <row r="105" s="50" customFormat="1" ht="12.95" customHeight="1" x14ac:dyDescent="0.2"/>
    <row r="106" s="50" customFormat="1" ht="12.95" customHeight="1" x14ac:dyDescent="0.2"/>
    <row r="107" s="50" customFormat="1" ht="12.95" customHeight="1" x14ac:dyDescent="0.2"/>
    <row r="108" s="50" customFormat="1" ht="12.95" customHeight="1" x14ac:dyDescent="0.2"/>
    <row r="109" s="50" customFormat="1" ht="12.95" customHeight="1" x14ac:dyDescent="0.2"/>
    <row r="110" s="50" customFormat="1" ht="12.95" customHeight="1" x14ac:dyDescent="0.2"/>
    <row r="111" s="50" customFormat="1" ht="12.95" customHeight="1" x14ac:dyDescent="0.2"/>
    <row r="112" s="50" customFormat="1" ht="12.95" customHeight="1" x14ac:dyDescent="0.2"/>
    <row r="113" s="50" customFormat="1" ht="12.95" customHeight="1" x14ac:dyDescent="0.2"/>
    <row r="114" s="50" customFormat="1" ht="12.95" customHeight="1" x14ac:dyDescent="0.2"/>
    <row r="115" s="50" customFormat="1" ht="12.95" customHeight="1" x14ac:dyDescent="0.2"/>
    <row r="116" s="50" customFormat="1" ht="12.95" customHeight="1" x14ac:dyDescent="0.2"/>
    <row r="117" s="50" customFormat="1" ht="12.95" customHeight="1" x14ac:dyDescent="0.2"/>
    <row r="118" s="50" customFormat="1" ht="12.95" customHeight="1" x14ac:dyDescent="0.2"/>
    <row r="119" s="50" customFormat="1" ht="12.95" customHeight="1" x14ac:dyDescent="0.2"/>
    <row r="120" s="50" customFormat="1" ht="12.95" customHeight="1" x14ac:dyDescent="0.2"/>
    <row r="121" s="50" customFormat="1" ht="12.95" customHeight="1" x14ac:dyDescent="0.2"/>
    <row r="122" s="50" customFormat="1" ht="12.95" customHeight="1" x14ac:dyDescent="0.2"/>
    <row r="123" s="50" customFormat="1" ht="12.95" customHeight="1" x14ac:dyDescent="0.2"/>
    <row r="124" s="50" customFormat="1" ht="12.95" customHeight="1" x14ac:dyDescent="0.2"/>
    <row r="125" s="50" customFormat="1" ht="12.95" customHeight="1" x14ac:dyDescent="0.2"/>
    <row r="126" s="50" customFormat="1" ht="12.95" customHeight="1" x14ac:dyDescent="0.2"/>
    <row r="127" s="50" customFormat="1" ht="12.95" customHeight="1" x14ac:dyDescent="0.2"/>
    <row r="128" s="50" customFormat="1" ht="12.95" customHeight="1" x14ac:dyDescent="0.2"/>
    <row r="129" s="50" customFormat="1" ht="12.95" customHeight="1" x14ac:dyDescent="0.2"/>
    <row r="130" s="50" customFormat="1" ht="12.95" customHeight="1" x14ac:dyDescent="0.2"/>
    <row r="131" s="50" customFormat="1" ht="12.95" customHeight="1" x14ac:dyDescent="0.2"/>
    <row r="132" s="50" customFormat="1" ht="12.95" customHeight="1" x14ac:dyDescent="0.2"/>
    <row r="133" s="50" customFormat="1" ht="12.95" customHeight="1" x14ac:dyDescent="0.2"/>
    <row r="134" s="50" customFormat="1" ht="12.95" customHeight="1" x14ac:dyDescent="0.2"/>
    <row r="135" s="50" customFormat="1" ht="12.95" customHeight="1" x14ac:dyDescent="0.2"/>
    <row r="136" s="50" customFormat="1" ht="12.95" customHeight="1" x14ac:dyDescent="0.2"/>
    <row r="137" s="50" customFormat="1" ht="12.95" customHeight="1" x14ac:dyDescent="0.2"/>
    <row r="138" s="50" customFormat="1" ht="12.95" customHeight="1" x14ac:dyDescent="0.2"/>
    <row r="139" s="50" customFormat="1" ht="12.95" customHeight="1" x14ac:dyDescent="0.2"/>
    <row r="140" s="50" customFormat="1" ht="12.95" customHeight="1" x14ac:dyDescent="0.2"/>
    <row r="141" s="50" customFormat="1" ht="12.95" customHeight="1" x14ac:dyDescent="0.2"/>
    <row r="142" s="50" customFormat="1" ht="12.95" customHeight="1" x14ac:dyDescent="0.2"/>
    <row r="143" s="50" customFormat="1" ht="12.95" customHeight="1" x14ac:dyDescent="0.2"/>
    <row r="144" s="50" customFormat="1" ht="12.95" customHeight="1" x14ac:dyDescent="0.2"/>
    <row r="145" s="50" customFormat="1" ht="12.95" customHeight="1" x14ac:dyDescent="0.2"/>
    <row r="146" s="50" customFormat="1" ht="12.95" customHeight="1" x14ac:dyDescent="0.2"/>
    <row r="147" s="50" customFormat="1" ht="12.95" customHeight="1" x14ac:dyDescent="0.2"/>
    <row r="148" s="50" customFormat="1" ht="12.95" customHeight="1" x14ac:dyDescent="0.2"/>
    <row r="149" s="50" customFormat="1" ht="12.95" customHeight="1" x14ac:dyDescent="0.2"/>
    <row r="150" s="50" customFormat="1" ht="12.95" customHeight="1" x14ac:dyDescent="0.2"/>
    <row r="151" s="50" customFormat="1" ht="12.95" customHeight="1" x14ac:dyDescent="0.2"/>
    <row r="152" s="50" customFormat="1" ht="12.95" customHeight="1" x14ac:dyDescent="0.2"/>
    <row r="153" s="50" customFormat="1" ht="12.95" customHeight="1" x14ac:dyDescent="0.2"/>
    <row r="154" s="50" customFormat="1" ht="12.95" customHeight="1" x14ac:dyDescent="0.2"/>
    <row r="155" s="50" customFormat="1" ht="12.95" customHeight="1" x14ac:dyDescent="0.2"/>
    <row r="156" s="50" customFormat="1" ht="12.95" customHeight="1" x14ac:dyDescent="0.2"/>
    <row r="157" s="50" customFormat="1" ht="12.95" customHeight="1" x14ac:dyDescent="0.2"/>
    <row r="158" s="50" customFormat="1" ht="12.95" customHeight="1" x14ac:dyDescent="0.2"/>
    <row r="159" s="50" customFormat="1" ht="12.95" customHeight="1" x14ac:dyDescent="0.2"/>
    <row r="160" s="50" customFormat="1" ht="12.95" customHeight="1" x14ac:dyDescent="0.2"/>
    <row r="161" s="50" customFormat="1" ht="12.95" customHeight="1" x14ac:dyDescent="0.2"/>
    <row r="162" s="50" customFormat="1" ht="12.95" customHeight="1" x14ac:dyDescent="0.2"/>
    <row r="163" s="50" customFormat="1" ht="12.95" customHeight="1" x14ac:dyDescent="0.2"/>
    <row r="164" s="50" customFormat="1" ht="12.95" customHeight="1" x14ac:dyDescent="0.2"/>
    <row r="165" s="50" customFormat="1" ht="12.95" customHeight="1" x14ac:dyDescent="0.2"/>
    <row r="166" s="50" customFormat="1" ht="12.95" customHeight="1" x14ac:dyDescent="0.2"/>
    <row r="167" s="50" customFormat="1" ht="12.95" customHeight="1" x14ac:dyDescent="0.2"/>
    <row r="168" s="50" customFormat="1" ht="12.95" customHeight="1" x14ac:dyDescent="0.2"/>
    <row r="169" s="50" customFormat="1" ht="12.95" customHeight="1" x14ac:dyDescent="0.2"/>
    <row r="170" s="50" customFormat="1" ht="12.95" customHeight="1" x14ac:dyDescent="0.2"/>
    <row r="171" s="50" customFormat="1" ht="12.95" customHeight="1" x14ac:dyDescent="0.2"/>
    <row r="172" s="50" customFormat="1" ht="12.95" customHeight="1" x14ac:dyDescent="0.2"/>
    <row r="173" s="50" customFormat="1" ht="12.95" customHeight="1" x14ac:dyDescent="0.2"/>
    <row r="174" s="50" customFormat="1" ht="12.95" customHeight="1" x14ac:dyDescent="0.2"/>
    <row r="175" s="50" customFormat="1" ht="12.95" customHeight="1" x14ac:dyDescent="0.2"/>
    <row r="176" s="50" customFormat="1" ht="12.95" customHeight="1" x14ac:dyDescent="0.2"/>
    <row r="177" s="50" customFormat="1" ht="12.95" customHeight="1" x14ac:dyDescent="0.2"/>
    <row r="178" s="50" customFormat="1" ht="12.95" customHeight="1" x14ac:dyDescent="0.2"/>
    <row r="179" s="50" customFormat="1" ht="12.95" customHeight="1" x14ac:dyDescent="0.2"/>
    <row r="180" s="50" customFormat="1" ht="12.95" customHeight="1" x14ac:dyDescent="0.2"/>
    <row r="181" s="50" customFormat="1" ht="12.95" customHeight="1" x14ac:dyDescent="0.2"/>
    <row r="182" s="50" customFormat="1" ht="12.95" customHeight="1" x14ac:dyDescent="0.2"/>
    <row r="183" s="50" customFormat="1" ht="12.95" customHeight="1" x14ac:dyDescent="0.2"/>
    <row r="184" s="50" customFormat="1" ht="12.95" customHeight="1" x14ac:dyDescent="0.2"/>
    <row r="185" s="50" customFormat="1" ht="12.95" customHeight="1" x14ac:dyDescent="0.2"/>
    <row r="186" s="50" customFormat="1" ht="12.95" customHeight="1" x14ac:dyDescent="0.2"/>
    <row r="187" s="50" customFormat="1" ht="12.95" customHeight="1" x14ac:dyDescent="0.2"/>
    <row r="188" s="50" customFormat="1" ht="12.95" customHeight="1" x14ac:dyDescent="0.2"/>
    <row r="189" s="50" customFormat="1" ht="12.95" customHeight="1" x14ac:dyDescent="0.2"/>
    <row r="190" s="50" customFormat="1" ht="12.95" customHeight="1" x14ac:dyDescent="0.2"/>
    <row r="191" s="50" customFormat="1" ht="12.95" customHeight="1" x14ac:dyDescent="0.2"/>
    <row r="192" s="50" customFormat="1" ht="12.95" customHeight="1" x14ac:dyDescent="0.2"/>
    <row r="193" s="50" customFormat="1" ht="12.95" customHeight="1" x14ac:dyDescent="0.2"/>
    <row r="194" s="50" customFormat="1" ht="12.95" customHeight="1" x14ac:dyDescent="0.2"/>
    <row r="195" s="50" customFormat="1" ht="12.95" customHeight="1" x14ac:dyDescent="0.2"/>
    <row r="196" s="50" customFormat="1" ht="12.95" customHeight="1" x14ac:dyDescent="0.2"/>
    <row r="197" s="50" customFormat="1" ht="12.95" customHeight="1" x14ac:dyDescent="0.2"/>
    <row r="198" s="50" customFormat="1" ht="12.95" customHeight="1" x14ac:dyDescent="0.2"/>
    <row r="199" s="50" customFormat="1" ht="12.95" customHeight="1" x14ac:dyDescent="0.2"/>
    <row r="200" s="50" customFormat="1" ht="12.95" customHeight="1" x14ac:dyDescent="0.2"/>
    <row r="201" s="50" customFormat="1" ht="12.95" customHeight="1" x14ac:dyDescent="0.2"/>
    <row r="202" s="50" customFormat="1" ht="12.95" customHeight="1" x14ac:dyDescent="0.2"/>
    <row r="203" s="50" customFormat="1" ht="12.95" customHeight="1" x14ac:dyDescent="0.2"/>
    <row r="204" s="50" customFormat="1" ht="12.95" customHeight="1" x14ac:dyDescent="0.2"/>
    <row r="205" s="50" customFormat="1" ht="12.95" customHeight="1" x14ac:dyDescent="0.2"/>
    <row r="206" s="50" customFormat="1" ht="12.95" customHeight="1" x14ac:dyDescent="0.2"/>
    <row r="207" s="50" customFormat="1" ht="12.95" customHeight="1" x14ac:dyDescent="0.2"/>
    <row r="208" s="50" customFormat="1" ht="12.95" customHeight="1" x14ac:dyDescent="0.2"/>
    <row r="209" s="50" customFormat="1" ht="12.95" customHeight="1" x14ac:dyDescent="0.2"/>
    <row r="210" s="50" customFormat="1" ht="12.95" customHeight="1" x14ac:dyDescent="0.2"/>
    <row r="211" s="50" customFormat="1" ht="12.95" customHeight="1" x14ac:dyDescent="0.2"/>
    <row r="212" s="50" customFormat="1" ht="12.95" customHeight="1" x14ac:dyDescent="0.2"/>
    <row r="213" s="50" customFormat="1" ht="12.95" customHeight="1" x14ac:dyDescent="0.2"/>
    <row r="214" s="50" customFormat="1" ht="12.95" customHeight="1" x14ac:dyDescent="0.2"/>
    <row r="215" s="50" customFormat="1" ht="12.95" customHeight="1" x14ac:dyDescent="0.2"/>
    <row r="216" s="50" customFormat="1" ht="12.95" customHeight="1" x14ac:dyDescent="0.2"/>
    <row r="217" s="50" customFormat="1" ht="12.95" customHeight="1" x14ac:dyDescent="0.2"/>
    <row r="218" s="50" customFormat="1" ht="12.95" customHeight="1" x14ac:dyDescent="0.2"/>
    <row r="219" s="50" customFormat="1" ht="12.95" customHeight="1" x14ac:dyDescent="0.2"/>
    <row r="220" s="50" customFormat="1" ht="12.95" customHeight="1" x14ac:dyDescent="0.2"/>
    <row r="221" s="50" customFormat="1" ht="12.95" customHeight="1" x14ac:dyDescent="0.2"/>
    <row r="222" s="50" customFormat="1" ht="12.95" customHeight="1" x14ac:dyDescent="0.2"/>
    <row r="223" s="50" customFormat="1" ht="12.95" customHeight="1" x14ac:dyDescent="0.2"/>
    <row r="224" s="50" customFormat="1" ht="12.95" customHeight="1" x14ac:dyDescent="0.2"/>
    <row r="225" s="50" customFormat="1" ht="12.95" customHeight="1" x14ac:dyDescent="0.2"/>
    <row r="226" s="50" customFormat="1" ht="12.95" customHeight="1" x14ac:dyDescent="0.2"/>
    <row r="227" s="50" customFormat="1" ht="12.95" customHeight="1" x14ac:dyDescent="0.2"/>
    <row r="228" s="50" customFormat="1" ht="12.95" customHeight="1" x14ac:dyDescent="0.2"/>
    <row r="229" s="50" customFormat="1" ht="12.95" customHeight="1" x14ac:dyDescent="0.2"/>
    <row r="230" s="50" customFormat="1" ht="12.95" customHeight="1" x14ac:dyDescent="0.2"/>
    <row r="231" s="50" customFormat="1" ht="12.95" customHeight="1" x14ac:dyDescent="0.2"/>
    <row r="232" s="50" customFormat="1" ht="12.95" customHeight="1" x14ac:dyDescent="0.2"/>
    <row r="233" s="50" customFormat="1" ht="12.95" customHeight="1" x14ac:dyDescent="0.2"/>
    <row r="234" s="50" customFormat="1" ht="12.95" customHeight="1" x14ac:dyDescent="0.2"/>
    <row r="235" s="50" customFormat="1" ht="12.95" customHeight="1" x14ac:dyDescent="0.2"/>
    <row r="236" s="50" customFormat="1" ht="12.95" customHeight="1" x14ac:dyDescent="0.2"/>
    <row r="237" s="50" customFormat="1" ht="12.95" customHeight="1" x14ac:dyDescent="0.2"/>
    <row r="238" s="50" customFormat="1" ht="12.95" customHeight="1" x14ac:dyDescent="0.2"/>
    <row r="239" s="50" customFormat="1" ht="12.95" customHeight="1" x14ac:dyDescent="0.2"/>
    <row r="240" s="50" customFormat="1" ht="12.95" customHeight="1" x14ac:dyDescent="0.2"/>
    <row r="241" s="50" customFormat="1" ht="12.95" customHeight="1" x14ac:dyDescent="0.2"/>
    <row r="242" s="50" customFormat="1" ht="12.95" customHeight="1" x14ac:dyDescent="0.2"/>
    <row r="243" s="50" customFormat="1" ht="12.95" customHeight="1" x14ac:dyDescent="0.2"/>
    <row r="244" s="50" customFormat="1" ht="12.95" customHeight="1" x14ac:dyDescent="0.2"/>
    <row r="245" s="50" customFormat="1" ht="12.95" customHeight="1" x14ac:dyDescent="0.2"/>
    <row r="246" s="50" customFormat="1" ht="12.95" customHeight="1" x14ac:dyDescent="0.2"/>
    <row r="247" s="50" customFormat="1" ht="12.95" customHeight="1" x14ac:dyDescent="0.2"/>
    <row r="248" s="50" customFormat="1" ht="12.95" customHeight="1" x14ac:dyDescent="0.2"/>
    <row r="249" s="50" customFormat="1" ht="12.95" customHeight="1" x14ac:dyDescent="0.2"/>
    <row r="250" s="50" customFormat="1" ht="12.95" customHeight="1" x14ac:dyDescent="0.2"/>
    <row r="251" s="50" customFormat="1" ht="12.95" customHeight="1" x14ac:dyDescent="0.2"/>
    <row r="252" s="50" customFormat="1" ht="12.95" customHeight="1" x14ac:dyDescent="0.2"/>
    <row r="253" s="50" customFormat="1" ht="12.95" customHeight="1" x14ac:dyDescent="0.2"/>
    <row r="254" s="50" customFormat="1" ht="12.95" customHeight="1" x14ac:dyDescent="0.2"/>
    <row r="255" s="50" customFormat="1" ht="12.95" customHeight="1" x14ac:dyDescent="0.2"/>
    <row r="256" s="50" customFormat="1" ht="12.95" customHeight="1" x14ac:dyDescent="0.2"/>
    <row r="257" s="50" customFormat="1" ht="12.95" customHeight="1" x14ac:dyDescent="0.2"/>
    <row r="258" s="50" customFormat="1" ht="12.95" customHeight="1" x14ac:dyDescent="0.2"/>
    <row r="259" s="50" customFormat="1" ht="12.95" customHeight="1" x14ac:dyDescent="0.2"/>
    <row r="260" s="50" customFormat="1" ht="12.95" customHeight="1" x14ac:dyDescent="0.2"/>
    <row r="261" s="50" customFormat="1" ht="12.95" customHeight="1" x14ac:dyDescent="0.2"/>
    <row r="262" s="50" customFormat="1" ht="12.95" customHeight="1" x14ac:dyDescent="0.2"/>
    <row r="263" s="50" customFormat="1" ht="12.95" customHeight="1" x14ac:dyDescent="0.2"/>
    <row r="264" s="50" customFormat="1" ht="12.95" customHeight="1" x14ac:dyDescent="0.2"/>
    <row r="265" s="50" customFormat="1" ht="12.95" customHeight="1" x14ac:dyDescent="0.2"/>
    <row r="266" s="50" customFormat="1" ht="12.95" customHeight="1" x14ac:dyDescent="0.2"/>
    <row r="267" s="50" customFormat="1" ht="12.95" customHeight="1" x14ac:dyDescent="0.2"/>
    <row r="268" s="50" customFormat="1" ht="12.95" customHeight="1" x14ac:dyDescent="0.2"/>
    <row r="269" s="50" customFormat="1" ht="12.95" customHeight="1" x14ac:dyDescent="0.2"/>
    <row r="270" s="50" customFormat="1" ht="12.95" customHeight="1" x14ac:dyDescent="0.2"/>
    <row r="271" s="50" customFormat="1" ht="12.95" customHeight="1" x14ac:dyDescent="0.2"/>
    <row r="272" s="50" customFormat="1" ht="12.95" customHeight="1" x14ac:dyDescent="0.2"/>
    <row r="273" s="50" customFormat="1" ht="12.95" customHeight="1" x14ac:dyDescent="0.2"/>
    <row r="274" s="50" customFormat="1" ht="12.95" customHeight="1" x14ac:dyDescent="0.2"/>
    <row r="275" s="50" customFormat="1" ht="12.95" customHeight="1" x14ac:dyDescent="0.2"/>
    <row r="276" s="50" customFormat="1" ht="12.95" customHeight="1" x14ac:dyDescent="0.2"/>
    <row r="277" s="50" customFormat="1" ht="12.95" customHeight="1" x14ac:dyDescent="0.2"/>
    <row r="278" s="50" customFormat="1" ht="12.95" customHeight="1" x14ac:dyDescent="0.2"/>
    <row r="279" s="50" customFormat="1" ht="12.95" customHeight="1" x14ac:dyDescent="0.2"/>
    <row r="280" s="50" customFormat="1" ht="12.95" customHeight="1" x14ac:dyDescent="0.2"/>
    <row r="281" s="50" customFormat="1" ht="12.95" customHeight="1" x14ac:dyDescent="0.2"/>
    <row r="282" s="50" customFormat="1" ht="12.95" customHeight="1" x14ac:dyDescent="0.2"/>
    <row r="283" s="50" customFormat="1" ht="12.95" customHeight="1" x14ac:dyDescent="0.2"/>
    <row r="284" s="50" customFormat="1" ht="12.95" customHeight="1" x14ac:dyDescent="0.2"/>
    <row r="285" s="50" customFormat="1" ht="12.95" customHeight="1" x14ac:dyDescent="0.2"/>
    <row r="286" s="50" customFormat="1" ht="12.95" customHeight="1" x14ac:dyDescent="0.2"/>
    <row r="287" s="50" customFormat="1" ht="12.95" customHeight="1" x14ac:dyDescent="0.2"/>
    <row r="288" s="50" customFormat="1" ht="12.95" customHeight="1" x14ac:dyDescent="0.2"/>
    <row r="289" s="50" customFormat="1" ht="12.95" customHeight="1" x14ac:dyDescent="0.2"/>
    <row r="290" s="50" customFormat="1" ht="12.95" customHeight="1" x14ac:dyDescent="0.2"/>
    <row r="291" s="50" customFormat="1" ht="12.95" customHeight="1" x14ac:dyDescent="0.2"/>
    <row r="292" s="50" customFormat="1" ht="12.95" customHeight="1" x14ac:dyDescent="0.2"/>
    <row r="293" s="50" customFormat="1" ht="12.95" customHeight="1" x14ac:dyDescent="0.2"/>
    <row r="294" s="50" customFormat="1" ht="12.95" customHeight="1" x14ac:dyDescent="0.2"/>
    <row r="295" s="50" customFormat="1" ht="12.95" customHeight="1" x14ac:dyDescent="0.2"/>
    <row r="296" s="50" customFormat="1" ht="12.95" customHeight="1" x14ac:dyDescent="0.2"/>
    <row r="297" s="50" customFormat="1" ht="12.95" customHeight="1" x14ac:dyDescent="0.2"/>
    <row r="298" s="50" customFormat="1" ht="12.95" customHeight="1" x14ac:dyDescent="0.2"/>
    <row r="299" s="50" customFormat="1" ht="12.95" customHeight="1" x14ac:dyDescent="0.2"/>
    <row r="300" s="50" customFormat="1" ht="12.95" customHeight="1" x14ac:dyDescent="0.2"/>
    <row r="301" s="50" customFormat="1" ht="12.95" customHeight="1" x14ac:dyDescent="0.2"/>
    <row r="302" s="50" customFormat="1" ht="12.95" customHeight="1" x14ac:dyDescent="0.2"/>
    <row r="303" s="50" customFormat="1" ht="12.95" customHeight="1" x14ac:dyDescent="0.2"/>
    <row r="304" s="50" customFormat="1" ht="12.95" customHeight="1" x14ac:dyDescent="0.2"/>
    <row r="305" s="50" customFormat="1" ht="12.95" customHeight="1" x14ac:dyDescent="0.2"/>
    <row r="306" s="50" customFormat="1" ht="12.95" customHeight="1" x14ac:dyDescent="0.2"/>
    <row r="307" s="50" customFormat="1" ht="12.95" customHeight="1" x14ac:dyDescent="0.2"/>
    <row r="308" s="50" customFormat="1" ht="12.95" customHeight="1" x14ac:dyDescent="0.2"/>
    <row r="309" s="50" customFormat="1" ht="12.95" customHeight="1" x14ac:dyDescent="0.2"/>
    <row r="310" s="50" customFormat="1" ht="12.95" customHeight="1" x14ac:dyDescent="0.2"/>
    <row r="311" s="50" customFormat="1" ht="12.95" customHeight="1" x14ac:dyDescent="0.2"/>
    <row r="312" s="50" customFormat="1" ht="12.95" customHeight="1" x14ac:dyDescent="0.2"/>
    <row r="313" s="50" customFormat="1" ht="12.95" customHeight="1" x14ac:dyDescent="0.2"/>
    <row r="314" s="50" customFormat="1" ht="15" customHeight="1" x14ac:dyDescent="0.2"/>
    <row r="315" s="50" customFormat="1" ht="15" customHeight="1" x14ac:dyDescent="0.2"/>
    <row r="316" s="50" customFormat="1" ht="15" customHeight="1" x14ac:dyDescent="0.2"/>
    <row r="317" s="50" customFormat="1" ht="15" customHeight="1" x14ac:dyDescent="0.2"/>
    <row r="318" s="50" customFormat="1" ht="15" customHeight="1" x14ac:dyDescent="0.2"/>
    <row r="319" s="50" customFormat="1" ht="15" customHeight="1" x14ac:dyDescent="0.2"/>
    <row r="320" s="50" customFormat="1" ht="15" customHeight="1" x14ac:dyDescent="0.2"/>
    <row r="321" s="50" customFormat="1" ht="15" customHeight="1" x14ac:dyDescent="0.2"/>
    <row r="322" s="50" customFormat="1" ht="15" customHeight="1" x14ac:dyDescent="0.2"/>
    <row r="323" s="50" customFormat="1" ht="15" customHeight="1" x14ac:dyDescent="0.2"/>
    <row r="324" s="50" customFormat="1" ht="15" customHeight="1" x14ac:dyDescent="0.2"/>
    <row r="325" s="50" customFormat="1" ht="15" customHeight="1" x14ac:dyDescent="0.2"/>
    <row r="326" s="50" customFormat="1" ht="15" customHeight="1" x14ac:dyDescent="0.2"/>
    <row r="327" s="50" customFormat="1" ht="15" customHeight="1" x14ac:dyDescent="0.2"/>
    <row r="328" s="50" customFormat="1" ht="15" customHeight="1" x14ac:dyDescent="0.2"/>
    <row r="329" s="50" customFormat="1" ht="15" customHeight="1" x14ac:dyDescent="0.2"/>
    <row r="330" s="50" customFormat="1" ht="15" customHeight="1" x14ac:dyDescent="0.2"/>
    <row r="331" s="50" customFormat="1" ht="15" customHeight="1" x14ac:dyDescent="0.2"/>
    <row r="332" s="50" customFormat="1" ht="15" customHeight="1" x14ac:dyDescent="0.2"/>
    <row r="333" s="50" customFormat="1" ht="15" customHeight="1" x14ac:dyDescent="0.2"/>
    <row r="334" s="50" customFormat="1" ht="15" customHeight="1" x14ac:dyDescent="0.2"/>
    <row r="335" s="50" customFormat="1" ht="15" customHeight="1" x14ac:dyDescent="0.2"/>
    <row r="336" s="50" customFormat="1" ht="15" customHeight="1" x14ac:dyDescent="0.2"/>
    <row r="337" s="50" customFormat="1" ht="15" customHeight="1" x14ac:dyDescent="0.2"/>
    <row r="338" s="50" customFormat="1" ht="15" customHeight="1" x14ac:dyDescent="0.2"/>
    <row r="339" s="50" customFormat="1" ht="15" customHeight="1" x14ac:dyDescent="0.2"/>
    <row r="340" s="50" customFormat="1" ht="15" customHeight="1" x14ac:dyDescent="0.2"/>
    <row r="341" s="50" customFormat="1" ht="15" customHeight="1" x14ac:dyDescent="0.2"/>
    <row r="342" s="50" customFormat="1" ht="15" customHeight="1" x14ac:dyDescent="0.2"/>
    <row r="343" s="50" customFormat="1" ht="15" customHeight="1" x14ac:dyDescent="0.2"/>
    <row r="344" s="50" customFormat="1" ht="15" customHeight="1" x14ac:dyDescent="0.2"/>
    <row r="345" s="50" customFormat="1" ht="15" customHeight="1" x14ac:dyDescent="0.2"/>
    <row r="346" s="50" customFormat="1" ht="15" customHeight="1" x14ac:dyDescent="0.2"/>
    <row r="347" s="50" customFormat="1" ht="15" customHeight="1" x14ac:dyDescent="0.2"/>
    <row r="348" s="50" customFormat="1" ht="15" customHeight="1" x14ac:dyDescent="0.2"/>
    <row r="349" s="50" customFormat="1" ht="15" customHeight="1" x14ac:dyDescent="0.2"/>
    <row r="350" s="50" customFormat="1" ht="15" customHeight="1" x14ac:dyDescent="0.2"/>
    <row r="351" s="50" customFormat="1" ht="15" customHeight="1" x14ac:dyDescent="0.2"/>
    <row r="352" s="50" customFormat="1" ht="15" customHeight="1" x14ac:dyDescent="0.2"/>
    <row r="353" s="50" customFormat="1" ht="15" customHeight="1" x14ac:dyDescent="0.2"/>
    <row r="354" s="50" customFormat="1" ht="15" customHeight="1" x14ac:dyDescent="0.2"/>
    <row r="355" s="50" customFormat="1" ht="15" customHeight="1" x14ac:dyDescent="0.2"/>
    <row r="356" s="50" customFormat="1" ht="15" customHeight="1" x14ac:dyDescent="0.2"/>
    <row r="357" s="50" customFormat="1" ht="15" customHeight="1" x14ac:dyDescent="0.2"/>
    <row r="358" s="50" customFormat="1" ht="15" customHeight="1" x14ac:dyDescent="0.2"/>
    <row r="359" s="50" customFormat="1" ht="15" customHeight="1" x14ac:dyDescent="0.2"/>
    <row r="360" s="50" customFormat="1" ht="15" customHeight="1" x14ac:dyDescent="0.2"/>
    <row r="361" s="50" customFormat="1" ht="15" customHeight="1" x14ac:dyDescent="0.2"/>
    <row r="362" s="50" customFormat="1" ht="15" customHeight="1" x14ac:dyDescent="0.2"/>
    <row r="363" s="50" customFormat="1" ht="15" customHeight="1" x14ac:dyDescent="0.2"/>
    <row r="364" s="50" customFormat="1" ht="15" customHeight="1" x14ac:dyDescent="0.2"/>
    <row r="365" s="50" customFormat="1" ht="15" customHeight="1" x14ac:dyDescent="0.2"/>
    <row r="366" s="50" customFormat="1" ht="15" customHeight="1" x14ac:dyDescent="0.2"/>
    <row r="367" s="50" customFormat="1" ht="15" customHeight="1" x14ac:dyDescent="0.2"/>
    <row r="368" s="50" customFormat="1" ht="15" customHeight="1" x14ac:dyDescent="0.2"/>
    <row r="369" s="50" customFormat="1" ht="15" customHeight="1" x14ac:dyDescent="0.2"/>
    <row r="370" s="50" customFormat="1" ht="15" customHeight="1" x14ac:dyDescent="0.2"/>
    <row r="371" s="50" customFormat="1" ht="15" customHeight="1" x14ac:dyDescent="0.2"/>
    <row r="372" s="50" customFormat="1" ht="15" customHeight="1" x14ac:dyDescent="0.2"/>
    <row r="373" s="50" customFormat="1" ht="15" customHeight="1" x14ac:dyDescent="0.2"/>
    <row r="374" s="50" customFormat="1" ht="15" customHeight="1" x14ac:dyDescent="0.2"/>
    <row r="375" s="50" customFormat="1" ht="15" customHeight="1" x14ac:dyDescent="0.2"/>
    <row r="376" s="50" customFormat="1" ht="15" customHeight="1" x14ac:dyDescent="0.2"/>
    <row r="377" s="50" customFormat="1" ht="15" customHeight="1" x14ac:dyDescent="0.2"/>
    <row r="378" s="50" customFormat="1" ht="15" customHeight="1" x14ac:dyDescent="0.2"/>
    <row r="379" s="50" customFormat="1" ht="15" customHeight="1" x14ac:dyDescent="0.2"/>
    <row r="380" s="50" customFormat="1" ht="15" customHeight="1" x14ac:dyDescent="0.2"/>
    <row r="381" s="50" customFormat="1" ht="15" customHeight="1" x14ac:dyDescent="0.2"/>
    <row r="382" s="50" customFormat="1" ht="15" customHeight="1" x14ac:dyDescent="0.2"/>
    <row r="383" s="50" customFormat="1" ht="15" customHeight="1" x14ac:dyDescent="0.2"/>
    <row r="384" s="50" customFormat="1" ht="15" customHeight="1" x14ac:dyDescent="0.2"/>
    <row r="385" s="50" customFormat="1" ht="15" customHeight="1" x14ac:dyDescent="0.2"/>
    <row r="386" s="50" customFormat="1" ht="15" customHeight="1" x14ac:dyDescent="0.2"/>
    <row r="387" s="50" customFormat="1" ht="15" customHeight="1" x14ac:dyDescent="0.2"/>
    <row r="388" s="50" customFormat="1" ht="15" customHeight="1" x14ac:dyDescent="0.2"/>
    <row r="389" s="50" customFormat="1" ht="15" customHeight="1" x14ac:dyDescent="0.2"/>
    <row r="390" s="50" customFormat="1" ht="15" customHeight="1" x14ac:dyDescent="0.2"/>
    <row r="391" s="50" customFormat="1" ht="15" customHeight="1" x14ac:dyDescent="0.2"/>
    <row r="392" s="50" customFormat="1" ht="15" customHeight="1" x14ac:dyDescent="0.2"/>
    <row r="393" s="50" customFormat="1" ht="15" customHeight="1" x14ac:dyDescent="0.2"/>
    <row r="394" s="50" customFormat="1" ht="15" customHeight="1" x14ac:dyDescent="0.2"/>
    <row r="395" s="50" customFormat="1" ht="15" customHeight="1" x14ac:dyDescent="0.2"/>
    <row r="396" s="50" customFormat="1" ht="15" customHeight="1" x14ac:dyDescent="0.2"/>
    <row r="397" s="50" customFormat="1" ht="15" customHeight="1" x14ac:dyDescent="0.2"/>
    <row r="398" s="50" customFormat="1" ht="15" customHeight="1" x14ac:dyDescent="0.2"/>
    <row r="399" s="50" customFormat="1" ht="15" customHeight="1" x14ac:dyDescent="0.2"/>
    <row r="400" s="50" customFormat="1" ht="15" customHeight="1" x14ac:dyDescent="0.2"/>
    <row r="401" s="50" customFormat="1" ht="15" customHeight="1" x14ac:dyDescent="0.2"/>
    <row r="402" s="50" customFormat="1" ht="15" customHeight="1" x14ac:dyDescent="0.2"/>
    <row r="403" s="50" customFormat="1" ht="15" customHeight="1" x14ac:dyDescent="0.2"/>
    <row r="404" s="50" customFormat="1" ht="15" customHeight="1" x14ac:dyDescent="0.2"/>
    <row r="405" s="50" customFormat="1" ht="15" customHeight="1" x14ac:dyDescent="0.2"/>
    <row r="406" s="50" customFormat="1" ht="15" customHeight="1" x14ac:dyDescent="0.2"/>
    <row r="407" s="50" customFormat="1" ht="15" customHeight="1" x14ac:dyDescent="0.2"/>
    <row r="408" s="50" customFormat="1" ht="15" customHeight="1" x14ac:dyDescent="0.2"/>
    <row r="409" s="50" customFormat="1" ht="15" customHeight="1" x14ac:dyDescent="0.2"/>
    <row r="410" s="50" customFormat="1" ht="15" customHeight="1" x14ac:dyDescent="0.2"/>
    <row r="411" s="50" customFormat="1" ht="15" customHeight="1" x14ac:dyDescent="0.2"/>
    <row r="412" s="50" customFormat="1" ht="15" customHeight="1" x14ac:dyDescent="0.2"/>
    <row r="413" s="50" customFormat="1" ht="15" customHeight="1" x14ac:dyDescent="0.2"/>
    <row r="414" s="50" customFormat="1" ht="15" customHeight="1" x14ac:dyDescent="0.2"/>
    <row r="415" s="50" customFormat="1" ht="15" customHeight="1" x14ac:dyDescent="0.2"/>
    <row r="416" s="50" customFormat="1" ht="15" customHeight="1" x14ac:dyDescent="0.2"/>
    <row r="417" s="50" customFormat="1" ht="15" customHeight="1" x14ac:dyDescent="0.2"/>
    <row r="418" s="50" customFormat="1" ht="15" customHeight="1" x14ac:dyDescent="0.2"/>
    <row r="419" s="50" customFormat="1" ht="15" customHeight="1" x14ac:dyDescent="0.2"/>
    <row r="420" s="50" customFormat="1" ht="15" customHeight="1" x14ac:dyDescent="0.2"/>
    <row r="421" s="50" customFormat="1" ht="15" customHeight="1" x14ac:dyDescent="0.2"/>
    <row r="422" s="50" customFormat="1" ht="15" customHeight="1" x14ac:dyDescent="0.2"/>
    <row r="423" s="50" customFormat="1" ht="15" customHeight="1" x14ac:dyDescent="0.2"/>
    <row r="424" s="50" customFormat="1" ht="15" customHeight="1" x14ac:dyDescent="0.2"/>
    <row r="425" s="50" customFormat="1" ht="15" customHeight="1" x14ac:dyDescent="0.2"/>
    <row r="426" s="50" customFormat="1" ht="15" customHeight="1" x14ac:dyDescent="0.2"/>
    <row r="427" s="50" customFormat="1" ht="15" customHeight="1" x14ac:dyDescent="0.2"/>
    <row r="428" s="50" customFormat="1" ht="15" customHeight="1" x14ac:dyDescent="0.2"/>
    <row r="429" s="50" customFormat="1" ht="15" customHeight="1" x14ac:dyDescent="0.2"/>
    <row r="430" s="50" customFormat="1" ht="15" customHeight="1" x14ac:dyDescent="0.2"/>
    <row r="431" s="50" customFormat="1" ht="15" customHeight="1" x14ac:dyDescent="0.2"/>
    <row r="432" s="50" customFormat="1" ht="15" customHeight="1" x14ac:dyDescent="0.2"/>
    <row r="433" s="50" customFormat="1" ht="15" customHeight="1" x14ac:dyDescent="0.2"/>
    <row r="434" s="50" customFormat="1" ht="15" customHeight="1" x14ac:dyDescent="0.2"/>
    <row r="435" s="50" customFormat="1" ht="15" customHeight="1" x14ac:dyDescent="0.2"/>
    <row r="436" s="50" customFormat="1" ht="15" customHeight="1" x14ac:dyDescent="0.2"/>
    <row r="437" s="50" customFormat="1" ht="15" customHeight="1" x14ac:dyDescent="0.2"/>
    <row r="438" s="50" customFormat="1" ht="15" customHeight="1" x14ac:dyDescent="0.2"/>
    <row r="439" s="50" customFormat="1" ht="15" customHeight="1" x14ac:dyDescent="0.2"/>
    <row r="440" s="50" customFormat="1" ht="15" customHeight="1" x14ac:dyDescent="0.2"/>
    <row r="441" s="50" customFormat="1" ht="15" customHeight="1" x14ac:dyDescent="0.2"/>
    <row r="442" s="50" customFormat="1" ht="15" customHeight="1" x14ac:dyDescent="0.2"/>
    <row r="443" s="50" customFormat="1" ht="15" customHeight="1" x14ac:dyDescent="0.2"/>
    <row r="444" s="50" customFormat="1" ht="15" customHeight="1" x14ac:dyDescent="0.2"/>
    <row r="445" s="50" customFormat="1" ht="15" customHeight="1" x14ac:dyDescent="0.2"/>
    <row r="446" s="50" customFormat="1" ht="15" customHeight="1" x14ac:dyDescent="0.2"/>
    <row r="447" s="50" customFormat="1" ht="15" customHeight="1" x14ac:dyDescent="0.2"/>
    <row r="448" s="50" customFormat="1" ht="15" customHeight="1" x14ac:dyDescent="0.2"/>
    <row r="449" s="50" customFormat="1" ht="15" customHeight="1" x14ac:dyDescent="0.2"/>
    <row r="450" s="50" customFormat="1" ht="15" customHeight="1" x14ac:dyDescent="0.2"/>
    <row r="451" s="50" customFormat="1" ht="15" customHeight="1" x14ac:dyDescent="0.2"/>
    <row r="452" s="50" customFormat="1" ht="15" customHeight="1" x14ac:dyDescent="0.2"/>
    <row r="453" s="50" customFormat="1" ht="15" customHeight="1" x14ac:dyDescent="0.2"/>
    <row r="454" s="50" customFormat="1" ht="15" customHeight="1" x14ac:dyDescent="0.2"/>
    <row r="455" s="50" customFormat="1" ht="15" customHeight="1" x14ac:dyDescent="0.2"/>
    <row r="456" s="50" customFormat="1" ht="15" customHeight="1" x14ac:dyDescent="0.2"/>
    <row r="457" s="50" customFormat="1" ht="15" customHeight="1" x14ac:dyDescent="0.2"/>
    <row r="458" s="50" customFormat="1" ht="15" customHeight="1" x14ac:dyDescent="0.2"/>
    <row r="459" s="50" customFormat="1" ht="15" customHeight="1" x14ac:dyDescent="0.2"/>
    <row r="460" s="50" customFormat="1" ht="15" customHeight="1" x14ac:dyDescent="0.2"/>
    <row r="461" s="50" customFormat="1" ht="15" customHeight="1" x14ac:dyDescent="0.2"/>
    <row r="462" s="50" customFormat="1" ht="15" customHeight="1" x14ac:dyDescent="0.2"/>
    <row r="463" s="50" customFormat="1" ht="15" customHeight="1" x14ac:dyDescent="0.2"/>
    <row r="464" s="50" customFormat="1" ht="15" customHeight="1" x14ac:dyDescent="0.2"/>
    <row r="465" s="50" customFormat="1" ht="15" customHeight="1" x14ac:dyDescent="0.2"/>
    <row r="466" s="50" customFormat="1" ht="15" customHeight="1" x14ac:dyDescent="0.2"/>
    <row r="467" s="50" customFormat="1" ht="15" customHeight="1" x14ac:dyDescent="0.2"/>
    <row r="468" s="50" customFormat="1" ht="15" customHeight="1" x14ac:dyDescent="0.2"/>
    <row r="469" s="50" customFormat="1" ht="15" customHeight="1" x14ac:dyDescent="0.2"/>
    <row r="470" s="50" customFormat="1" ht="15" customHeight="1" x14ac:dyDescent="0.2"/>
    <row r="471" s="50" customFormat="1" ht="15" customHeight="1" x14ac:dyDescent="0.2"/>
    <row r="472" s="50" customFormat="1" ht="15" customHeight="1" x14ac:dyDescent="0.2"/>
    <row r="473" s="50" customFormat="1" ht="15" customHeight="1" x14ac:dyDescent="0.2"/>
    <row r="474" s="50" customFormat="1" ht="15" customHeight="1" x14ac:dyDescent="0.2"/>
    <row r="475" s="50" customFormat="1" ht="15" customHeight="1" x14ac:dyDescent="0.2"/>
    <row r="476" s="50" customFormat="1" ht="15" customHeight="1" x14ac:dyDescent="0.2"/>
    <row r="477" s="50" customFormat="1" ht="15" customHeight="1" x14ac:dyDescent="0.2"/>
    <row r="478" s="50" customFormat="1" ht="15" customHeight="1" x14ac:dyDescent="0.2"/>
    <row r="479" s="50" customFormat="1" ht="15" customHeight="1" x14ac:dyDescent="0.2"/>
    <row r="480" s="50" customFormat="1" ht="15" customHeight="1" x14ac:dyDescent="0.2"/>
    <row r="481" s="50" customFormat="1" ht="15" customHeight="1" x14ac:dyDescent="0.2"/>
    <row r="482" s="50" customFormat="1" ht="15" customHeight="1" x14ac:dyDescent="0.2"/>
    <row r="483" s="50" customFormat="1" ht="15" customHeight="1" x14ac:dyDescent="0.2"/>
    <row r="484" s="50" customFormat="1" ht="15" customHeight="1" x14ac:dyDescent="0.2"/>
    <row r="485" s="50" customFormat="1" ht="15" customHeight="1" x14ac:dyDescent="0.2"/>
    <row r="486" s="50" customFormat="1" ht="15" customHeight="1" x14ac:dyDescent="0.2"/>
    <row r="487" s="50" customFormat="1" ht="15" customHeight="1" x14ac:dyDescent="0.2"/>
    <row r="488" s="50" customFormat="1" ht="15" customHeight="1" x14ac:dyDescent="0.2"/>
    <row r="489" s="50" customFormat="1" ht="15" customHeight="1" x14ac:dyDescent="0.2"/>
    <row r="490" s="50" customFormat="1" ht="15" customHeight="1" x14ac:dyDescent="0.2"/>
    <row r="491" s="50" customFormat="1" ht="15" customHeight="1" x14ac:dyDescent="0.2"/>
    <row r="492" s="50" customFormat="1" ht="15" customHeight="1" x14ac:dyDescent="0.2"/>
    <row r="493" s="50" customFormat="1" ht="15" customHeight="1" x14ac:dyDescent="0.2"/>
    <row r="494" s="50" customFormat="1" ht="15" customHeight="1" x14ac:dyDescent="0.2"/>
    <row r="495" s="50" customFormat="1" ht="15" customHeight="1" x14ac:dyDescent="0.2"/>
    <row r="496" s="50" customFormat="1" ht="15" customHeight="1" x14ac:dyDescent="0.2"/>
    <row r="497" s="50" customFormat="1" ht="15" customHeight="1" x14ac:dyDescent="0.2"/>
    <row r="498" s="50" customFormat="1" ht="15" customHeight="1" x14ac:dyDescent="0.2"/>
    <row r="499" s="50" customFormat="1" ht="15" customHeight="1" x14ac:dyDescent="0.2"/>
    <row r="500" s="50" customFormat="1" ht="15" customHeight="1" x14ac:dyDescent="0.2"/>
    <row r="501" s="50" customFormat="1" ht="15" customHeight="1" x14ac:dyDescent="0.2"/>
    <row r="502" s="50" customFormat="1" ht="15" customHeight="1" x14ac:dyDescent="0.2"/>
    <row r="503" s="50" customFormat="1" ht="15" customHeight="1" x14ac:dyDescent="0.2"/>
    <row r="504" s="50" customFormat="1" ht="15" customHeight="1" x14ac:dyDescent="0.2"/>
    <row r="505" s="50" customFormat="1" ht="15" customHeight="1" x14ac:dyDescent="0.2"/>
    <row r="506" s="50" customFormat="1" ht="15" customHeight="1" x14ac:dyDescent="0.2"/>
    <row r="507" s="50" customFormat="1" ht="15" customHeight="1" x14ac:dyDescent="0.2"/>
    <row r="508" s="50" customFormat="1" ht="15" customHeight="1" x14ac:dyDescent="0.2"/>
    <row r="509" s="50" customFormat="1" ht="15" customHeight="1" x14ac:dyDescent="0.2"/>
    <row r="510" s="50" customFormat="1" ht="15" customHeight="1" x14ac:dyDescent="0.2"/>
    <row r="511" s="50" customFormat="1" ht="15" customHeight="1" x14ac:dyDescent="0.2"/>
    <row r="512" s="50" customFormat="1" ht="15" customHeight="1" x14ac:dyDescent="0.2"/>
    <row r="513" s="50" customFormat="1" ht="15" customHeight="1" x14ac:dyDescent="0.2"/>
    <row r="514" s="50" customFormat="1" ht="15" customHeight="1" x14ac:dyDescent="0.2"/>
    <row r="515" s="50" customFormat="1" ht="15" customHeight="1" x14ac:dyDescent="0.2"/>
    <row r="516" s="50" customFormat="1" ht="15" customHeight="1" x14ac:dyDescent="0.2"/>
    <row r="517" s="50" customFormat="1" ht="15" customHeight="1" x14ac:dyDescent="0.2"/>
    <row r="518" s="50" customFormat="1" ht="15" customHeight="1" x14ac:dyDescent="0.2"/>
    <row r="519" s="50" customFormat="1" ht="15" customHeight="1" x14ac:dyDescent="0.2"/>
    <row r="520" s="50" customFormat="1" ht="15" customHeight="1" x14ac:dyDescent="0.2"/>
    <row r="521" s="50" customFormat="1" ht="15" customHeight="1" x14ac:dyDescent="0.2"/>
    <row r="522" s="50" customFormat="1" ht="15" customHeight="1" x14ac:dyDescent="0.2"/>
    <row r="523" s="50" customFormat="1" ht="15" customHeight="1" x14ac:dyDescent="0.2"/>
    <row r="524" s="50" customFormat="1" ht="15" customHeight="1" x14ac:dyDescent="0.2"/>
    <row r="525" s="50" customFormat="1" ht="15" customHeight="1" x14ac:dyDescent="0.2"/>
    <row r="526" s="50" customFormat="1" ht="15" customHeight="1" x14ac:dyDescent="0.2"/>
    <row r="527" s="50" customFormat="1" ht="15" customHeight="1" x14ac:dyDescent="0.2"/>
    <row r="528" s="50" customFormat="1" ht="15" customHeight="1" x14ac:dyDescent="0.2"/>
    <row r="529" s="50" customFormat="1" ht="15" customHeight="1" x14ac:dyDescent="0.2"/>
    <row r="530" s="50" customFormat="1" ht="15" customHeight="1" x14ac:dyDescent="0.2"/>
    <row r="531" s="50" customFormat="1" ht="15" customHeight="1" x14ac:dyDescent="0.2"/>
    <row r="532" s="50" customFormat="1" ht="15" customHeight="1" x14ac:dyDescent="0.2"/>
    <row r="533" s="50" customFormat="1" ht="15" customHeight="1" x14ac:dyDescent="0.2"/>
    <row r="534" s="50" customFormat="1" ht="15" customHeight="1" x14ac:dyDescent="0.2"/>
    <row r="535" s="50" customFormat="1" ht="15" customHeight="1" x14ac:dyDescent="0.2"/>
    <row r="536" s="50" customFormat="1" ht="15" customHeight="1" x14ac:dyDescent="0.2"/>
    <row r="537" s="50" customFormat="1" ht="15" customHeight="1" x14ac:dyDescent="0.2"/>
    <row r="538" s="50" customFormat="1" ht="15" customHeight="1" x14ac:dyDescent="0.2"/>
    <row r="539" s="50" customFormat="1" ht="15" customHeight="1" x14ac:dyDescent="0.2"/>
    <row r="540" s="50" customFormat="1" ht="15" customHeight="1" x14ac:dyDescent="0.2"/>
    <row r="541" s="50" customFormat="1" ht="15" customHeight="1" x14ac:dyDescent="0.2"/>
    <row r="542" s="50" customFormat="1" ht="15" customHeight="1" x14ac:dyDescent="0.2"/>
    <row r="543" s="50" customFormat="1" ht="15" customHeight="1" x14ac:dyDescent="0.2"/>
    <row r="544" s="50" customFormat="1" ht="15" customHeight="1" x14ac:dyDescent="0.2"/>
    <row r="545" s="50" customFormat="1" ht="15" customHeight="1" x14ac:dyDescent="0.2"/>
    <row r="546" s="50" customFormat="1" ht="15" customHeight="1" x14ac:dyDescent="0.2"/>
    <row r="547" s="50" customFormat="1" ht="15" customHeight="1" x14ac:dyDescent="0.2"/>
    <row r="548" s="50" customFormat="1" ht="15" customHeight="1" x14ac:dyDescent="0.2"/>
    <row r="549" s="50" customFormat="1" ht="15" customHeight="1" x14ac:dyDescent="0.2"/>
    <row r="550" s="50" customFormat="1" ht="15" customHeight="1" x14ac:dyDescent="0.2"/>
    <row r="551" s="50" customFormat="1" ht="15" customHeight="1" x14ac:dyDescent="0.2"/>
    <row r="552" s="50" customFormat="1" ht="15" customHeight="1" x14ac:dyDescent="0.2"/>
    <row r="553" s="50" customFormat="1" ht="15" customHeight="1" x14ac:dyDescent="0.2"/>
    <row r="554" s="50" customFormat="1" ht="15" customHeight="1" x14ac:dyDescent="0.2"/>
    <row r="555" s="50" customFormat="1" ht="15" customHeight="1" x14ac:dyDescent="0.2"/>
    <row r="556" s="50" customFormat="1" ht="15" customHeight="1" x14ac:dyDescent="0.2"/>
    <row r="557" s="50" customFormat="1" ht="15" customHeight="1" x14ac:dyDescent="0.2"/>
    <row r="558" s="50" customFormat="1" ht="15" customHeight="1" x14ac:dyDescent="0.2"/>
    <row r="559" s="50" customFormat="1" ht="15" customHeight="1" x14ac:dyDescent="0.2"/>
    <row r="560" s="50" customFormat="1" ht="15" customHeight="1" x14ac:dyDescent="0.2"/>
    <row r="561" s="50" customFormat="1" ht="15" customHeight="1" x14ac:dyDescent="0.2"/>
    <row r="562" s="50" customFormat="1" ht="15" customHeight="1" x14ac:dyDescent="0.2"/>
    <row r="563" s="50" customFormat="1" ht="15" customHeight="1" x14ac:dyDescent="0.2"/>
    <row r="564" s="50" customFormat="1" ht="15" customHeight="1" x14ac:dyDescent="0.2"/>
    <row r="565" s="50" customFormat="1" ht="15" customHeight="1" x14ac:dyDescent="0.2"/>
    <row r="566" s="50" customFormat="1" ht="15" customHeight="1" x14ac:dyDescent="0.2"/>
    <row r="567" s="50" customFormat="1" ht="15" customHeight="1" x14ac:dyDescent="0.2"/>
    <row r="568" s="50" customFormat="1" ht="15" customHeight="1" x14ac:dyDescent="0.2"/>
    <row r="569" s="50" customFormat="1" ht="15" customHeight="1" x14ac:dyDescent="0.2"/>
    <row r="570" s="50" customFormat="1" ht="15" customHeight="1" x14ac:dyDescent="0.2"/>
    <row r="571" s="50" customFormat="1" ht="15" customHeight="1" x14ac:dyDescent="0.2"/>
    <row r="572" s="50" customFormat="1" ht="15" customHeight="1" x14ac:dyDescent="0.2"/>
    <row r="573" s="50" customFormat="1" ht="15" customHeight="1" x14ac:dyDescent="0.2"/>
    <row r="574" s="50" customFormat="1" ht="15" customHeight="1" x14ac:dyDescent="0.2"/>
    <row r="575" s="50" customFormat="1" ht="15" customHeight="1" x14ac:dyDescent="0.2"/>
    <row r="576" s="50" customFormat="1" ht="15" customHeight="1" x14ac:dyDescent="0.2"/>
    <row r="577" s="50" customFormat="1" ht="15" customHeight="1" x14ac:dyDescent="0.2"/>
    <row r="578" s="50" customFormat="1" ht="15" customHeight="1" x14ac:dyDescent="0.2"/>
    <row r="579" s="50" customFormat="1" ht="15" customHeight="1" x14ac:dyDescent="0.2"/>
    <row r="580" s="50" customFormat="1" ht="15" customHeight="1" x14ac:dyDescent="0.2"/>
    <row r="581" s="50" customFormat="1" ht="15" customHeight="1" x14ac:dyDescent="0.2"/>
    <row r="582" s="50" customFormat="1" ht="15" customHeight="1" x14ac:dyDescent="0.2"/>
    <row r="583" s="50" customFormat="1" ht="15" customHeight="1" x14ac:dyDescent="0.2"/>
    <row r="584" s="50" customFormat="1" ht="15" customHeight="1" x14ac:dyDescent="0.2"/>
    <row r="585" s="50" customFormat="1" ht="15" customHeight="1" x14ac:dyDescent="0.2"/>
    <row r="586" s="50" customFormat="1" ht="15" customHeight="1" x14ac:dyDescent="0.2"/>
    <row r="587" s="50" customFormat="1" ht="15" customHeight="1" x14ac:dyDescent="0.2"/>
    <row r="588" s="50" customFormat="1" ht="15" customHeight="1" x14ac:dyDescent="0.2"/>
    <row r="589" s="50" customFormat="1" ht="15" customHeight="1" x14ac:dyDescent="0.2"/>
    <row r="590" s="50" customFormat="1" ht="15" customHeight="1" x14ac:dyDescent="0.2"/>
    <row r="591" s="50" customFormat="1" ht="15" customHeight="1" x14ac:dyDescent="0.2"/>
    <row r="592" s="50" customFormat="1" ht="15" customHeight="1" x14ac:dyDescent="0.2"/>
    <row r="593" s="50" customFormat="1" ht="15" customHeight="1" x14ac:dyDescent="0.2"/>
    <row r="594" s="50" customFormat="1" ht="15" customHeight="1" x14ac:dyDescent="0.2"/>
    <row r="595" s="50" customFormat="1" ht="15" customHeight="1" x14ac:dyDescent="0.2"/>
    <row r="596" s="50" customFormat="1" ht="15" customHeight="1" x14ac:dyDescent="0.2"/>
    <row r="597" s="50" customFormat="1" ht="15" customHeight="1" x14ac:dyDescent="0.2"/>
    <row r="598" s="50" customFormat="1" ht="15" customHeight="1" x14ac:dyDescent="0.2"/>
    <row r="599" s="50" customFormat="1" ht="15" customHeight="1" x14ac:dyDescent="0.2"/>
    <row r="600" s="50" customFormat="1" ht="15" customHeight="1" x14ac:dyDescent="0.2"/>
    <row r="601" s="50" customFormat="1" ht="15" customHeight="1" x14ac:dyDescent="0.2"/>
    <row r="602" s="50" customFormat="1" ht="15" customHeight="1" x14ac:dyDescent="0.2"/>
    <row r="603" s="50" customFormat="1" ht="15" customHeight="1" x14ac:dyDescent="0.2"/>
    <row r="604" s="50" customFormat="1" ht="15" customHeight="1" x14ac:dyDescent="0.2"/>
    <row r="605" s="50" customFormat="1" ht="15" customHeight="1" x14ac:dyDescent="0.2"/>
    <row r="606" s="50" customFormat="1" ht="15" customHeight="1" x14ac:dyDescent="0.2"/>
    <row r="607" s="50" customFormat="1" ht="15" customHeight="1" x14ac:dyDescent="0.2"/>
    <row r="608" s="50" customFormat="1" ht="15" customHeight="1" x14ac:dyDescent="0.2"/>
    <row r="609" s="50" customFormat="1" ht="15" customHeight="1" x14ac:dyDescent="0.2"/>
    <row r="610" s="50" customFormat="1" ht="15" customHeight="1" x14ac:dyDescent="0.2"/>
    <row r="611" s="50" customFormat="1" ht="15" customHeight="1" x14ac:dyDescent="0.2"/>
    <row r="612" s="50" customFormat="1" ht="15" customHeight="1" x14ac:dyDescent="0.2"/>
    <row r="613" s="50" customFormat="1" ht="15" customHeight="1" x14ac:dyDescent="0.2"/>
    <row r="614" s="50" customFormat="1" ht="15" customHeight="1" x14ac:dyDescent="0.2"/>
    <row r="615" s="50" customFormat="1" ht="15" customHeight="1" x14ac:dyDescent="0.2"/>
    <row r="616" s="50" customFormat="1" ht="15" customHeight="1" x14ac:dyDescent="0.2"/>
    <row r="617" s="50" customFormat="1" ht="15" customHeight="1" x14ac:dyDescent="0.2"/>
    <row r="618" s="50" customFormat="1" ht="15" customHeight="1" x14ac:dyDescent="0.2"/>
    <row r="619" s="50" customFormat="1" ht="15" customHeight="1" x14ac:dyDescent="0.2"/>
    <row r="620" s="50" customFormat="1" ht="15" customHeight="1" x14ac:dyDescent="0.2"/>
    <row r="621" s="50" customFormat="1" ht="15" customHeight="1" x14ac:dyDescent="0.2"/>
    <row r="622" s="50" customFormat="1" ht="15" customHeight="1" x14ac:dyDescent="0.2"/>
    <row r="623" s="50" customFormat="1" ht="15" customHeight="1" x14ac:dyDescent="0.2"/>
    <row r="624" s="50" customFormat="1" ht="15" customHeight="1" x14ac:dyDescent="0.2"/>
    <row r="625" s="50" customFormat="1" ht="15" customHeight="1" x14ac:dyDescent="0.2"/>
    <row r="626" s="50" customFormat="1" ht="15" customHeight="1" x14ac:dyDescent="0.2"/>
    <row r="627" s="50" customFormat="1" ht="15" customHeight="1" x14ac:dyDescent="0.2"/>
    <row r="628" s="50" customFormat="1" ht="15" customHeight="1" x14ac:dyDescent="0.2"/>
    <row r="629" s="50" customFormat="1" ht="15" customHeight="1" x14ac:dyDescent="0.2"/>
    <row r="630" s="50" customFormat="1" ht="15" customHeight="1" x14ac:dyDescent="0.2"/>
    <row r="631" s="50" customFormat="1" ht="15" customHeight="1" x14ac:dyDescent="0.2"/>
    <row r="632" s="50" customFormat="1" ht="15" customHeight="1" x14ac:dyDescent="0.2"/>
    <row r="633" s="50" customFormat="1" ht="15" customHeight="1" x14ac:dyDescent="0.2"/>
    <row r="634" s="50" customFormat="1" ht="15" customHeight="1" x14ac:dyDescent="0.2"/>
    <row r="635" s="50" customFormat="1" ht="15" customHeight="1" x14ac:dyDescent="0.2"/>
    <row r="636" s="50" customFormat="1" ht="15" customHeight="1" x14ac:dyDescent="0.2"/>
    <row r="637" s="50" customFormat="1" ht="15" customHeight="1" x14ac:dyDescent="0.2"/>
    <row r="638" s="50" customFormat="1" ht="15" customHeight="1" x14ac:dyDescent="0.2"/>
    <row r="639" s="50" customFormat="1" ht="15" customHeight="1" x14ac:dyDescent="0.2"/>
    <row r="640" s="50" customFormat="1" ht="15" customHeight="1" x14ac:dyDescent="0.2"/>
    <row r="641" s="50" customFormat="1" ht="15" customHeight="1" x14ac:dyDescent="0.2"/>
    <row r="642" s="50" customFormat="1" ht="15" customHeight="1" x14ac:dyDescent="0.2"/>
    <row r="643" s="50" customFormat="1" ht="15" customHeight="1" x14ac:dyDescent="0.2"/>
    <row r="644" s="50" customFormat="1" ht="15" customHeight="1" x14ac:dyDescent="0.2"/>
    <row r="645" s="50" customFormat="1" ht="15" customHeight="1" x14ac:dyDescent="0.2"/>
    <row r="646" s="50" customFormat="1" ht="15" customHeight="1" x14ac:dyDescent="0.2"/>
    <row r="647" s="50" customFormat="1" ht="15" customHeight="1" x14ac:dyDescent="0.2"/>
    <row r="648" s="50" customFormat="1" ht="15" customHeight="1" x14ac:dyDescent="0.2"/>
    <row r="649" s="50" customFormat="1" ht="15" customHeight="1" x14ac:dyDescent="0.2"/>
    <row r="650" s="50" customFormat="1" ht="15" customHeight="1" x14ac:dyDescent="0.2"/>
    <row r="651" s="50" customFormat="1" ht="15" customHeight="1" x14ac:dyDescent="0.2"/>
    <row r="652" s="50" customFormat="1" ht="15" customHeight="1" x14ac:dyDescent="0.2"/>
    <row r="653" s="50" customFormat="1" ht="15" customHeight="1" x14ac:dyDescent="0.2"/>
    <row r="654" s="50" customFormat="1" ht="15" customHeight="1" x14ac:dyDescent="0.2"/>
    <row r="655" s="50" customFormat="1" ht="15" customHeight="1" x14ac:dyDescent="0.2"/>
    <row r="656" s="50" customFormat="1" ht="15" customHeight="1" x14ac:dyDescent="0.2"/>
    <row r="657" s="50" customFormat="1" ht="15" customHeight="1" x14ac:dyDescent="0.2"/>
    <row r="658" s="50" customFormat="1" ht="15" customHeight="1" x14ac:dyDescent="0.2"/>
    <row r="659" s="50" customFormat="1" ht="15" customHeight="1" x14ac:dyDescent="0.2"/>
    <row r="660" s="50" customFormat="1" ht="15" customHeight="1" x14ac:dyDescent="0.2"/>
    <row r="661" s="50" customFormat="1" ht="15" customHeight="1" x14ac:dyDescent="0.2"/>
    <row r="662" s="50" customFormat="1" ht="15" customHeight="1" x14ac:dyDescent="0.2"/>
    <row r="663" s="50" customFormat="1" ht="15" customHeight="1" x14ac:dyDescent="0.2"/>
    <row r="664" s="50" customFormat="1" ht="15" customHeight="1" x14ac:dyDescent="0.2"/>
    <row r="665" s="50" customFormat="1" ht="15" customHeight="1" x14ac:dyDescent="0.2"/>
    <row r="666" s="50" customFormat="1" ht="15" customHeight="1" x14ac:dyDescent="0.2"/>
    <row r="667" s="50" customFormat="1" ht="15" customHeight="1" x14ac:dyDescent="0.2"/>
    <row r="668" s="50" customFormat="1" ht="15" customHeight="1" x14ac:dyDescent="0.2"/>
    <row r="669" s="50" customFormat="1" ht="15" customHeight="1" x14ac:dyDescent="0.2"/>
    <row r="670" s="50" customFormat="1" ht="15" customHeight="1" x14ac:dyDescent="0.2"/>
    <row r="671" s="50" customFormat="1" ht="15" customHeight="1" x14ac:dyDescent="0.2"/>
    <row r="672" s="50" customFormat="1" ht="15" customHeight="1" x14ac:dyDescent="0.2"/>
    <row r="673" s="50" customFormat="1" ht="15" customHeight="1" x14ac:dyDescent="0.2"/>
    <row r="674" s="50" customFormat="1" ht="15" customHeight="1" x14ac:dyDescent="0.2"/>
    <row r="675" s="50" customFormat="1" ht="15" customHeight="1" x14ac:dyDescent="0.2"/>
    <row r="676" s="50" customFormat="1" ht="15" customHeight="1" x14ac:dyDescent="0.2"/>
    <row r="677" s="50" customFormat="1" ht="15" customHeight="1" x14ac:dyDescent="0.2"/>
    <row r="678" s="50" customFormat="1" ht="15" customHeight="1" x14ac:dyDescent="0.2"/>
    <row r="679" s="50" customFormat="1" ht="15" customHeight="1" x14ac:dyDescent="0.2"/>
    <row r="680" s="50" customFormat="1" ht="15" customHeight="1" x14ac:dyDescent="0.2"/>
    <row r="681" s="50" customFormat="1" ht="15" customHeight="1" x14ac:dyDescent="0.2"/>
    <row r="682" s="50" customFormat="1" ht="15" customHeight="1" x14ac:dyDescent="0.2"/>
    <row r="683" s="50" customFormat="1" ht="15" customHeight="1" x14ac:dyDescent="0.2"/>
    <row r="684" s="50" customFormat="1" ht="15" customHeight="1" x14ac:dyDescent="0.2"/>
    <row r="685" s="50" customFormat="1" ht="15" customHeight="1" x14ac:dyDescent="0.2"/>
    <row r="686" s="50" customFormat="1" ht="15" customHeight="1" x14ac:dyDescent="0.2"/>
    <row r="687" s="50" customFormat="1" ht="15" customHeight="1" x14ac:dyDescent="0.2"/>
    <row r="688" s="50" customFormat="1" ht="15" customHeight="1" x14ac:dyDescent="0.2"/>
    <row r="689" s="50" customFormat="1" ht="15" customHeight="1" x14ac:dyDescent="0.2"/>
    <row r="690" s="50" customFormat="1" ht="15" customHeight="1" x14ac:dyDescent="0.2"/>
    <row r="691" s="50" customFormat="1" ht="15" customHeight="1" x14ac:dyDescent="0.2"/>
    <row r="692" s="50" customFormat="1" ht="15" customHeight="1" x14ac:dyDescent="0.2"/>
    <row r="693" s="50" customFormat="1" ht="15" customHeight="1" x14ac:dyDescent="0.2"/>
    <row r="694" s="50" customFormat="1" ht="15" customHeight="1" x14ac:dyDescent="0.2"/>
    <row r="695" s="50" customFormat="1" ht="15" customHeight="1" x14ac:dyDescent="0.2"/>
    <row r="696" s="50" customFormat="1" ht="15" customHeight="1" x14ac:dyDescent="0.2"/>
    <row r="697" s="50" customFormat="1" ht="15" customHeight="1" x14ac:dyDescent="0.2"/>
    <row r="698" s="50" customFormat="1" ht="15" customHeight="1" x14ac:dyDescent="0.2"/>
    <row r="699" s="50" customFormat="1" ht="15" customHeight="1" x14ac:dyDescent="0.2"/>
    <row r="700" s="50" customFormat="1" ht="15" customHeight="1" x14ac:dyDescent="0.2"/>
    <row r="701" s="50" customFormat="1" ht="15" customHeight="1" x14ac:dyDescent="0.2"/>
    <row r="702" s="50" customFormat="1" ht="15" customHeight="1" x14ac:dyDescent="0.2"/>
    <row r="703" s="50" customFormat="1" ht="15" customHeight="1" x14ac:dyDescent="0.2"/>
    <row r="704" s="50" customFormat="1" ht="15" customHeight="1" x14ac:dyDescent="0.2"/>
    <row r="705" s="50" customFormat="1" ht="15" customHeight="1" x14ac:dyDescent="0.2"/>
    <row r="706" s="50" customFormat="1" ht="15" customHeight="1" x14ac:dyDescent="0.2"/>
    <row r="707" s="50" customFormat="1" ht="15" customHeight="1" x14ac:dyDescent="0.2"/>
    <row r="708" s="50" customFormat="1" ht="15" customHeight="1" x14ac:dyDescent="0.2"/>
    <row r="709" s="50" customFormat="1" ht="15" customHeight="1" x14ac:dyDescent="0.2"/>
    <row r="710" s="50" customFormat="1" ht="15" customHeight="1" x14ac:dyDescent="0.2"/>
    <row r="711" s="50" customFormat="1" ht="15" customHeight="1" x14ac:dyDescent="0.2"/>
    <row r="712" s="50" customFormat="1" ht="15" customHeight="1" x14ac:dyDescent="0.2"/>
    <row r="713" s="50" customFormat="1" ht="15" customHeight="1" x14ac:dyDescent="0.2"/>
    <row r="714" s="50" customFormat="1" ht="15" customHeight="1" x14ac:dyDescent="0.2"/>
    <row r="715" s="50" customFormat="1" ht="15" customHeight="1" x14ac:dyDescent="0.2"/>
    <row r="716" s="50" customFormat="1" ht="15" customHeight="1" x14ac:dyDescent="0.2"/>
    <row r="717" s="50" customFormat="1" ht="15" customHeight="1" x14ac:dyDescent="0.2"/>
    <row r="718" s="50" customFormat="1" ht="15" customHeight="1" x14ac:dyDescent="0.2"/>
    <row r="719" s="50" customFormat="1" ht="15" customHeight="1" x14ac:dyDescent="0.2"/>
    <row r="720" s="50" customFormat="1" ht="15" customHeight="1" x14ac:dyDescent="0.2"/>
    <row r="721" s="50" customFormat="1" ht="15" customHeight="1" x14ac:dyDescent="0.2"/>
    <row r="722" s="50" customFormat="1" ht="15" customHeight="1" x14ac:dyDescent="0.2"/>
    <row r="723" s="50" customFormat="1" ht="15" customHeight="1" x14ac:dyDescent="0.2"/>
    <row r="724" s="50" customFormat="1" ht="15" customHeight="1" x14ac:dyDescent="0.2"/>
    <row r="725" s="50" customFormat="1" ht="15" customHeight="1" x14ac:dyDescent="0.2"/>
    <row r="726" s="50" customFormat="1" ht="15" customHeight="1" x14ac:dyDescent="0.2"/>
    <row r="727" s="50" customFormat="1" ht="15" customHeight="1" x14ac:dyDescent="0.2"/>
    <row r="728" s="50" customFormat="1" ht="15" customHeight="1" x14ac:dyDescent="0.2"/>
    <row r="729" s="50" customFormat="1" ht="15" customHeight="1" x14ac:dyDescent="0.2"/>
    <row r="730" s="50" customFormat="1" ht="15" customHeight="1" x14ac:dyDescent="0.2"/>
    <row r="731" s="50" customFormat="1" ht="15" customHeight="1" x14ac:dyDescent="0.2"/>
  </sheetData>
  <mergeCells count="10">
    <mergeCell ref="C21:E21"/>
    <mergeCell ref="C25:E25"/>
    <mergeCell ref="B28:E28"/>
    <mergeCell ref="B31:E31"/>
    <mergeCell ref="A1:F1"/>
    <mergeCell ref="A2:F2"/>
    <mergeCell ref="A4:F4"/>
    <mergeCell ref="A6:F6"/>
    <mergeCell ref="A7:F7"/>
    <mergeCell ref="A8:F8"/>
  </mergeCells>
  <dataValidations count="1">
    <dataValidation type="list" allowBlank="1" showInputMessage="1" showErrorMessage="1" sqref="D24 B11:B14 D17:D19 B17:B20 B24 D11:D14">
      <formula1>"X"</formula1>
    </dataValidation>
  </dataValidations>
  <pageMargins left="0.75" right="0.75" top="0.75" bottom="0.5" header="0.5" footer="0.5"/>
  <pageSetup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57"/>
  <sheetViews>
    <sheetView zoomScaleNormal="100" zoomScaleSheetLayoutView="100" workbookViewId="0">
      <selection activeCell="B17" sqref="B17:H17"/>
    </sheetView>
  </sheetViews>
  <sheetFormatPr defaultRowHeight="12" x14ac:dyDescent="0.2"/>
  <cols>
    <col min="1" max="1" width="9" style="3" customWidth="1"/>
    <col min="2" max="2" width="17" style="3" customWidth="1"/>
    <col min="3" max="3" width="17.7109375" style="3" customWidth="1"/>
    <col min="4" max="4" width="8.7109375" style="3" customWidth="1"/>
    <col min="5" max="5" width="6" style="3" customWidth="1"/>
    <col min="6" max="6" width="11.28515625" style="12" customWidth="1"/>
    <col min="7" max="7" width="5.85546875" style="12" customWidth="1"/>
    <col min="8" max="8" width="15" style="3" customWidth="1"/>
    <col min="9" max="16384" width="9.140625" style="6"/>
  </cols>
  <sheetData>
    <row r="1" spans="1:22" x14ac:dyDescent="0.2">
      <c r="G1" s="4" t="s">
        <v>953</v>
      </c>
      <c r="H1" s="5"/>
    </row>
    <row r="2" spans="1:22" x14ac:dyDescent="0.2">
      <c r="A2" s="3" t="s">
        <v>3443</v>
      </c>
      <c r="G2" s="4"/>
      <c r="H2" s="7"/>
    </row>
    <row r="3" spans="1:22" x14ac:dyDescent="0.2">
      <c r="B3" s="99" t="str">
        <f>ContractName</f>
        <v>MASTER TO COPY TO NEW FOLDER</v>
      </c>
      <c r="C3" s="100"/>
      <c r="D3" s="101"/>
      <c r="E3" s="8"/>
      <c r="G3" s="9" t="s">
        <v>954</v>
      </c>
      <c r="H3" s="10" t="s">
        <v>992</v>
      </c>
    </row>
    <row r="4" spans="1:22" x14ac:dyDescent="0.2">
      <c r="B4" s="102"/>
      <c r="C4" s="103"/>
      <c r="D4" s="104"/>
      <c r="E4" s="8"/>
      <c r="G4" s="9" t="s">
        <v>955</v>
      </c>
      <c r="H4" s="40">
        <f>ContractNbr</f>
        <v>0</v>
      </c>
    </row>
    <row r="5" spans="1:22" x14ac:dyDescent="0.2">
      <c r="B5" s="102"/>
      <c r="C5" s="103"/>
      <c r="D5" s="104"/>
      <c r="E5" s="8"/>
      <c r="G5" s="9" t="s">
        <v>3474</v>
      </c>
      <c r="H5" s="11"/>
    </row>
    <row r="6" spans="1:22" x14ac:dyDescent="0.2">
      <c r="B6" s="105"/>
      <c r="C6" s="106"/>
      <c r="D6" s="107"/>
      <c r="E6" s="8"/>
      <c r="G6" s="9" t="s">
        <v>956</v>
      </c>
      <c r="H6" s="11"/>
    </row>
    <row r="7" spans="1:22" x14ac:dyDescent="0.2">
      <c r="B7" s="82"/>
      <c r="C7" s="82"/>
      <c r="D7" s="82"/>
      <c r="E7" s="8"/>
      <c r="F7" s="6"/>
      <c r="G7" s="9" t="s">
        <v>3496</v>
      </c>
      <c r="H7" s="11"/>
      <c r="I7" s="3"/>
      <c r="J7" s="3"/>
      <c r="K7" s="3"/>
      <c r="L7" s="3"/>
      <c r="M7" s="3"/>
      <c r="N7" s="3"/>
      <c r="O7" s="3"/>
      <c r="P7" s="3"/>
      <c r="Q7" s="3"/>
      <c r="R7" s="3"/>
      <c r="S7" s="3"/>
      <c r="T7" s="3"/>
      <c r="U7" s="3"/>
      <c r="V7" s="3"/>
    </row>
    <row r="8" spans="1:22" x14ac:dyDescent="0.2">
      <c r="A8" s="3" t="s">
        <v>3442</v>
      </c>
    </row>
    <row r="9" spans="1:22" x14ac:dyDescent="0.2">
      <c r="B9" s="108"/>
      <c r="C9" s="109"/>
      <c r="D9" s="110"/>
      <c r="F9" s="8" t="s">
        <v>957</v>
      </c>
    </row>
    <row r="10" spans="1:22" x14ac:dyDescent="0.2">
      <c r="B10" s="111"/>
      <c r="C10" s="112"/>
      <c r="D10" s="113"/>
      <c r="F10" s="95"/>
      <c r="G10" s="95"/>
      <c r="H10" s="95"/>
    </row>
    <row r="11" spans="1:22" x14ac:dyDescent="0.2">
      <c r="B11" s="111"/>
      <c r="C11" s="112"/>
      <c r="D11" s="113"/>
      <c r="F11" s="95"/>
      <c r="G11" s="95"/>
      <c r="H11" s="95"/>
    </row>
    <row r="12" spans="1:22" x14ac:dyDescent="0.2">
      <c r="B12" s="111"/>
      <c r="C12" s="112"/>
      <c r="D12" s="113"/>
      <c r="F12" s="117"/>
      <c r="G12" s="117"/>
      <c r="H12" s="117"/>
    </row>
    <row r="13" spans="1:22" x14ac:dyDescent="0.2">
      <c r="B13" s="114"/>
      <c r="C13" s="115"/>
      <c r="D13" s="116"/>
      <c r="F13" s="117"/>
      <c r="G13" s="117"/>
      <c r="H13" s="117"/>
    </row>
    <row r="14" spans="1:22" x14ac:dyDescent="0.2">
      <c r="A14" s="3" t="s">
        <v>959</v>
      </c>
      <c r="H14" s="3" t="s">
        <v>958</v>
      </c>
    </row>
    <row r="15" spans="1:22" x14ac:dyDescent="0.2">
      <c r="B15" s="96">
        <f>('CO1'!B15)</f>
        <v>0</v>
      </c>
      <c r="C15" s="96"/>
      <c r="D15" s="96"/>
      <c r="E15" s="96"/>
      <c r="F15" s="96"/>
      <c r="G15" s="96"/>
      <c r="H15" s="96"/>
    </row>
    <row r="16" spans="1:22" x14ac:dyDescent="0.2">
      <c r="B16" s="96" t="str">
        <f>('CO1'!B16)</f>
        <v/>
      </c>
      <c r="C16" s="96"/>
      <c r="D16" s="96"/>
      <c r="E16" s="96"/>
      <c r="F16" s="96"/>
      <c r="G16" s="96"/>
      <c r="H16" s="96"/>
    </row>
    <row r="17" spans="1:14" x14ac:dyDescent="0.2">
      <c r="B17" s="96" t="str">
        <f>('CO1'!B17)</f>
        <v/>
      </c>
      <c r="C17" s="96"/>
      <c r="D17" s="96"/>
      <c r="E17" s="96"/>
      <c r="F17" s="96"/>
      <c r="G17" s="96"/>
      <c r="H17" s="96"/>
    </row>
    <row r="18" spans="1:14" ht="10.5" customHeight="1" x14ac:dyDescent="0.2"/>
    <row r="19" spans="1:14" x14ac:dyDescent="0.2">
      <c r="A19" s="3" t="s">
        <v>960</v>
      </c>
      <c r="H19" s="47" t="str">
        <f>Mark</f>
        <v>*Mark if negotiated (N) or bid (B) unit price</v>
      </c>
    </row>
    <row r="20" spans="1:14" x14ac:dyDescent="0.2">
      <c r="A20" s="48" t="s">
        <v>961</v>
      </c>
      <c r="B20" s="97" t="s">
        <v>962</v>
      </c>
      <c r="C20" s="98"/>
      <c r="D20" s="48" t="s">
        <v>963</v>
      </c>
      <c r="E20" s="49" t="s">
        <v>964</v>
      </c>
      <c r="F20" s="48" t="s">
        <v>965</v>
      </c>
      <c r="G20" s="48" t="s">
        <v>3445</v>
      </c>
      <c r="H20" s="48" t="s">
        <v>966</v>
      </c>
    </row>
    <row r="21" spans="1:14" ht="18" customHeight="1" x14ac:dyDescent="0.2">
      <c r="A21" s="15"/>
      <c r="B21" s="124"/>
      <c r="C21" s="125"/>
      <c r="D21" s="16"/>
      <c r="E21" s="17"/>
      <c r="F21" s="18"/>
      <c r="G21" s="18"/>
      <c r="H21" s="19">
        <f>D21*F21</f>
        <v>0</v>
      </c>
    </row>
    <row r="22" spans="1:14" ht="18" customHeight="1" x14ac:dyDescent="0.2">
      <c r="A22" s="15"/>
      <c r="B22" s="124"/>
      <c r="C22" s="125"/>
      <c r="D22" s="16"/>
      <c r="E22" s="17"/>
      <c r="F22" s="18"/>
      <c r="G22" s="18"/>
      <c r="H22" s="19">
        <f t="shared" ref="H22:H27" si="0">D22*F22</f>
        <v>0</v>
      </c>
    </row>
    <row r="23" spans="1:14" ht="18" customHeight="1" x14ac:dyDescent="0.2">
      <c r="A23" s="15"/>
      <c r="B23" s="124"/>
      <c r="C23" s="125"/>
      <c r="D23" s="16"/>
      <c r="E23" s="17"/>
      <c r="F23" s="18"/>
      <c r="G23" s="18"/>
      <c r="H23" s="19">
        <f t="shared" si="0"/>
        <v>0</v>
      </c>
    </row>
    <row r="24" spans="1:14" ht="18" customHeight="1" x14ac:dyDescent="0.2">
      <c r="A24" s="15"/>
      <c r="B24" s="124"/>
      <c r="C24" s="125"/>
      <c r="D24" s="16"/>
      <c r="E24" s="17"/>
      <c r="F24" s="18"/>
      <c r="G24" s="18"/>
      <c r="H24" s="19">
        <f t="shared" si="0"/>
        <v>0</v>
      </c>
    </row>
    <row r="25" spans="1:14" ht="18" customHeight="1" x14ac:dyDescent="0.2">
      <c r="A25" s="15"/>
      <c r="B25" s="124"/>
      <c r="C25" s="125"/>
      <c r="D25" s="16"/>
      <c r="E25" s="17"/>
      <c r="F25" s="18"/>
      <c r="G25" s="18"/>
      <c r="H25" s="19">
        <f t="shared" si="0"/>
        <v>0</v>
      </c>
    </row>
    <row r="26" spans="1:14" ht="18" customHeight="1" x14ac:dyDescent="0.2">
      <c r="A26" s="15"/>
      <c r="B26" s="124"/>
      <c r="C26" s="125"/>
      <c r="D26" s="16"/>
      <c r="E26" s="17"/>
      <c r="F26" s="18"/>
      <c r="G26" s="18"/>
      <c r="H26" s="19">
        <f t="shared" si="0"/>
        <v>0</v>
      </c>
    </row>
    <row r="27" spans="1:14" ht="18" customHeight="1" x14ac:dyDescent="0.2">
      <c r="A27" s="15"/>
      <c r="B27" s="124"/>
      <c r="C27" s="125"/>
      <c r="D27" s="16"/>
      <c r="E27" s="17"/>
      <c r="F27" s="18"/>
      <c r="G27" s="18"/>
      <c r="H27" s="19">
        <f t="shared" si="0"/>
        <v>0</v>
      </c>
    </row>
    <row r="28" spans="1:14" ht="18" customHeight="1" x14ac:dyDescent="0.35">
      <c r="A28" s="73"/>
      <c r="B28" s="74"/>
      <c r="C28" s="74"/>
      <c r="D28" s="75"/>
      <c r="E28" s="76"/>
      <c r="F28" s="79" t="s">
        <v>3483</v>
      </c>
      <c r="G28" s="77"/>
      <c r="H28" s="63"/>
    </row>
    <row r="29" spans="1:14" x14ac:dyDescent="0.2">
      <c r="A29" s="3" t="s">
        <v>967</v>
      </c>
      <c r="F29" s="64" t="e">
        <f>ROUND(H29/H30,4)</f>
        <v>#DIV/0!</v>
      </c>
      <c r="H29" s="19">
        <f>SUM(H21:H27)</f>
        <v>0</v>
      </c>
    </row>
    <row r="30" spans="1:14" x14ac:dyDescent="0.2">
      <c r="A30" s="3" t="s">
        <v>968</v>
      </c>
      <c r="H30" s="41">
        <f>Original</f>
        <v>0</v>
      </c>
    </row>
    <row r="31" spans="1:14" x14ac:dyDescent="0.2">
      <c r="A31" s="3" t="s">
        <v>969</v>
      </c>
      <c r="F31" s="64" t="e">
        <f>ROUND(H31/H30,4)</f>
        <v>#DIV/0!</v>
      </c>
      <c r="H31" s="41">
        <f>CO6net+CO6sumPrevious</f>
        <v>0</v>
      </c>
    </row>
    <row r="32" spans="1:14" x14ac:dyDescent="0.2">
      <c r="A32" s="3" t="s">
        <v>3446</v>
      </c>
      <c r="F32" s="65" t="e">
        <f>ROUND(H32/H30,4)</f>
        <v>#DIV/0!</v>
      </c>
      <c r="G32" s="3"/>
      <c r="H32" s="19">
        <f>SUM(H29:H31)</f>
        <v>0</v>
      </c>
      <c r="I32" s="3"/>
      <c r="J32" s="3"/>
      <c r="K32" s="3"/>
      <c r="L32" s="3"/>
      <c r="M32" s="3"/>
      <c r="N32" s="3"/>
    </row>
    <row r="33" spans="1:8" ht="10.5" customHeight="1" thickBot="1" x14ac:dyDescent="0.25"/>
    <row r="34" spans="1:8" x14ac:dyDescent="0.2">
      <c r="A34" s="126" t="s">
        <v>970</v>
      </c>
      <c r="B34" s="127"/>
      <c r="C34" s="23"/>
      <c r="D34" s="23"/>
      <c r="E34" s="24"/>
      <c r="F34" s="24" t="str">
        <f>IF('CO1'!F34&lt;&gt;0,'CO1'!F34,"")</f>
        <v/>
      </c>
      <c r="G34" s="137" t="str">
        <f>contract</f>
        <v>Calendar Days</v>
      </c>
      <c r="H34" s="138"/>
    </row>
    <row r="35" spans="1:8" x14ac:dyDescent="0.2">
      <c r="A35" s="26" t="s">
        <v>971</v>
      </c>
      <c r="B35" s="12"/>
      <c r="C35" s="12"/>
      <c r="D35" s="12"/>
      <c r="E35" s="27" t="str">
        <f>IF('CO1'!E35&lt;&gt;0,'CO1'!E35,"")</f>
        <v/>
      </c>
      <c r="F35" s="27" t="str">
        <f>IF('CO1'!F35&lt;&gt;0,'CO1'!F35,"")</f>
        <v/>
      </c>
      <c r="G35" s="139" t="str">
        <f>IF('CO1'!G35&lt;&gt;0,'CO1'!G35,"")</f>
        <v/>
      </c>
      <c r="H35" s="140"/>
    </row>
    <row r="36" spans="1:8" x14ac:dyDescent="0.2">
      <c r="A36" s="28" t="s">
        <v>3450</v>
      </c>
      <c r="B36" s="12"/>
      <c r="C36" s="12"/>
      <c r="D36" s="12"/>
      <c r="E36" s="27" t="str">
        <f>IF(SUM('CO6'!E36,'CO6'!E38)&lt;&gt;0,SUM('CO6'!E36,'CO6'!E38),"")</f>
        <v/>
      </c>
      <c r="F36" s="27" t="str">
        <f>IF(SUM('CO6'!F36,'CO6'!F38)&lt;&gt;0,SUM('CO6'!F36,'CO6'!F38),"")</f>
        <v/>
      </c>
      <c r="G36" s="141" t="str">
        <f>IF('CO6'!H37="","",'CO6'!G36+'CO6'!G38)</f>
        <v/>
      </c>
      <c r="H36" s="140"/>
    </row>
    <row r="37" spans="1:8" x14ac:dyDescent="0.2">
      <c r="A37" s="28" t="s">
        <v>3448</v>
      </c>
      <c r="B37" s="12"/>
      <c r="C37" s="12"/>
      <c r="D37" s="12"/>
      <c r="E37" s="27" t="str">
        <f>IF(SUM(E35:E36)&lt;&gt;0,SUM(E35:E36),"")</f>
        <v/>
      </c>
      <c r="F37" s="27" t="str">
        <f>IF(SUM(F35:F36)&lt;&gt;0,SUM(F35:F36),"")</f>
        <v/>
      </c>
      <c r="G37" s="87"/>
      <c r="H37" s="88" t="str">
        <f>IF(G36="","",G35+G36)</f>
        <v/>
      </c>
    </row>
    <row r="38" spans="1:8" x14ac:dyDescent="0.2">
      <c r="A38" s="28" t="s">
        <v>3449</v>
      </c>
      <c r="B38" s="12"/>
      <c r="C38" s="12"/>
      <c r="D38" s="12"/>
      <c r="E38" s="27"/>
      <c r="F38" s="27"/>
      <c r="G38" s="135"/>
      <c r="H38" s="136"/>
    </row>
    <row r="39" spans="1:8" ht="12.75" thickBot="1" x14ac:dyDescent="0.25">
      <c r="A39" s="30" t="s">
        <v>972</v>
      </c>
      <c r="B39" s="31"/>
      <c r="C39" s="31"/>
      <c r="D39" s="31"/>
      <c r="E39" s="32" t="str">
        <f>IF(SUM(E35,E36,E38)&lt;&gt;0,SUM(E35,E36,E38),"")</f>
        <v/>
      </c>
      <c r="F39" s="32" t="str">
        <f>IF(SUM(F35,F36,F38)&lt;&gt;0,SUM(F35,F36,F38),"")</f>
        <v/>
      </c>
      <c r="G39" s="89"/>
      <c r="H39" s="86" t="str">
        <f>IF(AND(G38="",H37=""),"",IF(OR(G38="",G38=0),"",IF(G36="",G38+G35,H37+G38)))</f>
        <v/>
      </c>
    </row>
    <row r="40" spans="1:8" ht="10.5" customHeight="1" x14ac:dyDescent="0.2"/>
    <row r="41" spans="1:8" x14ac:dyDescent="0.2">
      <c r="A41" s="34" t="s">
        <v>973</v>
      </c>
      <c r="B41" s="34"/>
    </row>
    <row r="42" spans="1:8" x14ac:dyDescent="0.2">
      <c r="A42" s="35" t="s">
        <v>974</v>
      </c>
      <c r="B42" s="36"/>
      <c r="C42" s="36"/>
      <c r="D42" s="36"/>
      <c r="E42" s="36"/>
    </row>
    <row r="43" spans="1:8" x14ac:dyDescent="0.2">
      <c r="A43" s="35" t="s">
        <v>975</v>
      </c>
      <c r="B43" s="37"/>
      <c r="C43" s="37"/>
      <c r="D43" s="37"/>
      <c r="E43" s="36"/>
    </row>
    <row r="44" spans="1:8" x14ac:dyDescent="0.2">
      <c r="A44" s="35" t="s">
        <v>953</v>
      </c>
      <c r="B44" s="37"/>
      <c r="C44" s="37"/>
      <c r="D44" s="37"/>
      <c r="E44" s="36"/>
    </row>
    <row r="45" spans="1:8" ht="10.5" customHeight="1" x14ac:dyDescent="0.2"/>
    <row r="46" spans="1:8" x14ac:dyDescent="0.2">
      <c r="A46" s="34" t="s">
        <v>976</v>
      </c>
      <c r="B46" s="34"/>
      <c r="H46" s="12" t="s">
        <v>953</v>
      </c>
    </row>
    <row r="47" spans="1:8" x14ac:dyDescent="0.2">
      <c r="A47" s="35" t="s">
        <v>977</v>
      </c>
      <c r="C47" s="36"/>
      <c r="D47" s="36"/>
      <c r="E47" s="36"/>
      <c r="F47" s="36"/>
      <c r="G47" s="36"/>
      <c r="H47" s="36"/>
    </row>
    <row r="48" spans="1:8" x14ac:dyDescent="0.2">
      <c r="A48" s="35" t="s">
        <v>978</v>
      </c>
      <c r="C48" s="37"/>
      <c r="D48" s="37"/>
      <c r="E48" s="37"/>
      <c r="F48" s="37"/>
      <c r="G48" s="37"/>
      <c r="H48" s="37"/>
    </row>
    <row r="49" spans="1:8" x14ac:dyDescent="0.2">
      <c r="A49" s="35" t="s">
        <v>979</v>
      </c>
      <c r="C49" s="37"/>
      <c r="D49" s="37"/>
      <c r="E49" s="37"/>
      <c r="F49" s="37"/>
      <c r="G49" s="37"/>
      <c r="H49" s="37"/>
    </row>
    <row r="50" spans="1:8" x14ac:dyDescent="0.2">
      <c r="A50" s="35" t="s">
        <v>980</v>
      </c>
      <c r="C50" s="37"/>
      <c r="D50" s="37"/>
      <c r="E50" s="37"/>
      <c r="F50" s="37"/>
      <c r="G50" s="37"/>
      <c r="H50" s="37"/>
    </row>
    <row r="51" spans="1:8" ht="10.5" customHeight="1" x14ac:dyDescent="0.2"/>
    <row r="52" spans="1:8" x14ac:dyDescent="0.2">
      <c r="G52" s="4" t="s">
        <v>3478</v>
      </c>
      <c r="H52" s="59"/>
    </row>
    <row r="53" spans="1:8" ht="10.5" customHeight="1" x14ac:dyDescent="0.2"/>
    <row r="54" spans="1:8" x14ac:dyDescent="0.2">
      <c r="F54" s="12" t="s">
        <v>3139</v>
      </c>
    </row>
    <row r="55" spans="1:8" x14ac:dyDescent="0.2">
      <c r="F55" s="38" t="s">
        <v>3497</v>
      </c>
      <c r="H55" s="39"/>
    </row>
    <row r="56" spans="1:8" x14ac:dyDescent="0.2">
      <c r="F56" s="38" t="s">
        <v>3486</v>
      </c>
      <c r="H56" s="39"/>
    </row>
    <row r="57" spans="1:8" x14ac:dyDescent="0.2">
      <c r="F57" s="38" t="s">
        <v>3441</v>
      </c>
      <c r="H57" s="39"/>
    </row>
  </sheetData>
  <mergeCells count="22">
    <mergeCell ref="G38:H38"/>
    <mergeCell ref="B23:C23"/>
    <mergeCell ref="B24:C24"/>
    <mergeCell ref="B25:C25"/>
    <mergeCell ref="B26:C26"/>
    <mergeCell ref="B27:C27"/>
    <mergeCell ref="G34:H34"/>
    <mergeCell ref="G35:H35"/>
    <mergeCell ref="G36:H36"/>
    <mergeCell ref="A34:B34"/>
    <mergeCell ref="B16:H16"/>
    <mergeCell ref="B17:H17"/>
    <mergeCell ref="B20:C20"/>
    <mergeCell ref="B21:C21"/>
    <mergeCell ref="B22:C22"/>
    <mergeCell ref="B15:H15"/>
    <mergeCell ref="B3:D6"/>
    <mergeCell ref="B9:D13"/>
    <mergeCell ref="F10:H10"/>
    <mergeCell ref="F11:H11"/>
    <mergeCell ref="F12:H12"/>
    <mergeCell ref="F13:H13"/>
  </mergeCells>
  <phoneticPr fontId="0" type="noConversion"/>
  <conditionalFormatting sqref="G39">
    <cfRule type="expression" dxfId="23" priority="5">
      <formula>$G$34="Completion Date"</formula>
    </cfRule>
    <cfRule type="expression" dxfId="22" priority="6">
      <formula>$G$34&lt;&gt;"Completion Date"</formula>
    </cfRule>
  </conditionalFormatting>
  <conditionalFormatting sqref="G35">
    <cfRule type="expression" dxfId="21" priority="7">
      <formula>$G$34="Completion Date"</formula>
    </cfRule>
    <cfRule type="expression" dxfId="20" priority="8">
      <formula>$G$34&lt;&gt;"Completion Date"</formula>
    </cfRule>
  </conditionalFormatting>
  <conditionalFormatting sqref="G37">
    <cfRule type="expression" dxfId="19" priority="1">
      <formula>$G$34="Completion Date"</formula>
    </cfRule>
    <cfRule type="expression" dxfId="18" priority="2">
      <formula>$G$34&lt;&gt;"Completion Date"</formula>
    </cfRule>
  </conditionalFormatting>
  <pageMargins left="0.75" right="0.75" top="0.75" bottom="0.5" header="0.25" footer="0"/>
  <pageSetup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731"/>
  <sheetViews>
    <sheetView zoomScale="150" zoomScaleNormal="150" workbookViewId="0">
      <selection sqref="A1:F1"/>
    </sheetView>
  </sheetViews>
  <sheetFormatPr defaultRowHeight="15" customHeight="1" x14ac:dyDescent="0.2"/>
  <cols>
    <col min="1" max="1" width="2.28515625" style="54" customWidth="1"/>
    <col min="2" max="2" width="3.7109375" style="54" customWidth="1"/>
    <col min="3" max="3" width="37.7109375" style="54" customWidth="1"/>
    <col min="4" max="4" width="5" style="54" customWidth="1"/>
    <col min="5" max="5" width="29.28515625" style="54" customWidth="1"/>
    <col min="6" max="6" width="10.85546875" style="54" customWidth="1"/>
    <col min="7" max="16384" width="9.140625" style="54"/>
  </cols>
  <sheetData>
    <row r="1" spans="1:6" s="50" customFormat="1" ht="12.95" customHeight="1" x14ac:dyDescent="0.2">
      <c r="A1" s="131" t="s">
        <v>982</v>
      </c>
      <c r="B1" s="131"/>
      <c r="C1" s="131"/>
      <c r="D1" s="131"/>
      <c r="E1" s="131"/>
      <c r="F1" s="131"/>
    </row>
    <row r="2" spans="1:6" s="50" customFormat="1" ht="12.95" customHeight="1" x14ac:dyDescent="0.2">
      <c r="A2" s="131" t="s">
        <v>983</v>
      </c>
      <c r="B2" s="131"/>
      <c r="C2" s="131"/>
      <c r="D2" s="131"/>
      <c r="E2" s="131"/>
      <c r="F2" s="131"/>
    </row>
    <row r="3" spans="1:6" s="50" customFormat="1" ht="12" customHeight="1" x14ac:dyDescent="0.2">
      <c r="B3" s="51"/>
    </row>
    <row r="4" spans="1:6" s="50" customFormat="1" ht="12.95" customHeight="1" x14ac:dyDescent="0.2">
      <c r="A4" s="131" t="s">
        <v>984</v>
      </c>
      <c r="B4" s="131"/>
      <c r="C4" s="131"/>
      <c r="D4" s="131"/>
      <c r="E4" s="131"/>
      <c r="F4" s="131"/>
    </row>
    <row r="5" spans="1:6" s="50" customFormat="1" ht="12" customHeight="1" x14ac:dyDescent="0.2"/>
    <row r="6" spans="1:6" s="50" customFormat="1" ht="12.95" customHeight="1" x14ac:dyDescent="0.2">
      <c r="A6" s="131">
        <f>ContractNbr</f>
        <v>0</v>
      </c>
      <c r="B6" s="131"/>
      <c r="C6" s="131"/>
      <c r="D6" s="131"/>
      <c r="E6" s="131"/>
      <c r="F6" s="131"/>
    </row>
    <row r="7" spans="1:6" s="50" customFormat="1" ht="12.95" customHeight="1" x14ac:dyDescent="0.2">
      <c r="A7" s="131" t="str">
        <f>ContractName</f>
        <v>MASTER TO COPY TO NEW FOLDER</v>
      </c>
      <c r="B7" s="131"/>
      <c r="C7" s="131"/>
      <c r="D7" s="131"/>
      <c r="E7" s="131"/>
      <c r="F7" s="131"/>
    </row>
    <row r="8" spans="1:6" s="50" customFormat="1" ht="12.95" customHeight="1" x14ac:dyDescent="0.2">
      <c r="A8" s="131" t="s">
        <v>993</v>
      </c>
      <c r="B8" s="131"/>
      <c r="C8" s="131"/>
      <c r="D8" s="131"/>
      <c r="E8" s="131"/>
      <c r="F8" s="131"/>
    </row>
    <row r="9" spans="1:6" s="50" customFormat="1" ht="12" customHeight="1" x14ac:dyDescent="0.2">
      <c r="B9" s="51"/>
    </row>
    <row r="10" spans="1:6" s="50" customFormat="1" ht="12.95" customHeight="1" x14ac:dyDescent="0.2">
      <c r="A10" s="52" t="s">
        <v>3470</v>
      </c>
    </row>
    <row r="11" spans="1:6" s="50" customFormat="1" ht="12.95" customHeight="1" x14ac:dyDescent="0.2">
      <c r="B11" s="53"/>
      <c r="C11" s="50" t="s">
        <v>3451</v>
      </c>
      <c r="D11" s="53"/>
      <c r="E11" s="50" t="s">
        <v>3454</v>
      </c>
    </row>
    <row r="12" spans="1:6" s="50" customFormat="1" ht="12.95" customHeight="1" x14ac:dyDescent="0.2">
      <c r="B12" s="53"/>
      <c r="C12" s="50" t="s">
        <v>3452</v>
      </c>
      <c r="D12" s="53"/>
      <c r="E12" s="50" t="s">
        <v>3455</v>
      </c>
    </row>
    <row r="13" spans="1:6" s="50" customFormat="1" ht="12.95" customHeight="1" x14ac:dyDescent="0.2">
      <c r="B13" s="53"/>
      <c r="C13" s="50" t="s">
        <v>3453</v>
      </c>
      <c r="D13" s="53"/>
      <c r="E13" s="50" t="s">
        <v>3484</v>
      </c>
    </row>
    <row r="14" spans="1:6" s="50" customFormat="1" ht="12.95" customHeight="1" x14ac:dyDescent="0.2">
      <c r="B14" s="53"/>
      <c r="C14" s="50" t="s">
        <v>3498</v>
      </c>
    </row>
    <row r="15" spans="1:6" s="50" customFormat="1" ht="12.95" customHeight="1" x14ac:dyDescent="0.2"/>
    <row r="16" spans="1:6" s="50" customFormat="1" ht="12.95" customHeight="1" x14ac:dyDescent="0.2">
      <c r="A16" s="52" t="s">
        <v>1746</v>
      </c>
    </row>
    <row r="17" spans="1:6" s="50" customFormat="1" ht="12.95" customHeight="1" x14ac:dyDescent="0.2">
      <c r="B17" s="53"/>
      <c r="C17" s="50" t="s">
        <v>3456</v>
      </c>
      <c r="D17" s="53"/>
      <c r="E17" s="50" t="s">
        <v>3459</v>
      </c>
    </row>
    <row r="18" spans="1:6" s="50" customFormat="1" ht="12.95" customHeight="1" x14ac:dyDescent="0.2">
      <c r="B18" s="53"/>
      <c r="C18" s="50" t="s">
        <v>3457</v>
      </c>
      <c r="D18" s="53"/>
      <c r="E18" s="50" t="s">
        <v>3460</v>
      </c>
    </row>
    <row r="19" spans="1:6" s="50" customFormat="1" ht="12.95" customHeight="1" x14ac:dyDescent="0.2">
      <c r="B19" s="53"/>
      <c r="C19" s="50" t="s">
        <v>3458</v>
      </c>
      <c r="D19" s="53"/>
      <c r="E19" s="50" t="s">
        <v>3461</v>
      </c>
    </row>
    <row r="20" spans="1:6" s="50" customFormat="1" ht="12.95" customHeight="1" x14ac:dyDescent="0.2">
      <c r="B20" s="53"/>
      <c r="C20" s="50" t="s">
        <v>3472</v>
      </c>
    </row>
    <row r="21" spans="1:6" s="50" customFormat="1" ht="12" customHeight="1" x14ac:dyDescent="0.2">
      <c r="C21" s="128"/>
      <c r="D21" s="130"/>
      <c r="E21" s="130"/>
    </row>
    <row r="22" spans="1:6" s="50" customFormat="1" ht="12.95" customHeight="1" x14ac:dyDescent="0.2"/>
    <row r="23" spans="1:6" s="50" customFormat="1" ht="12" customHeight="1" x14ac:dyDescent="0.2">
      <c r="A23" s="52" t="s">
        <v>3462</v>
      </c>
    </row>
    <row r="24" spans="1:6" s="50" customFormat="1" ht="12" x14ac:dyDescent="0.2">
      <c r="B24" s="53"/>
      <c r="C24" s="50" t="s">
        <v>3473</v>
      </c>
      <c r="D24" s="53"/>
      <c r="E24" s="50" t="s">
        <v>3463</v>
      </c>
    </row>
    <row r="25" spans="1:6" s="50" customFormat="1" ht="12.75" x14ac:dyDescent="0.2">
      <c r="C25" s="128"/>
      <c r="D25" s="129"/>
      <c r="E25" s="129"/>
    </row>
    <row r="26" spans="1:6" s="50" customFormat="1" ht="12" x14ac:dyDescent="0.2"/>
    <row r="27" spans="1:6" s="50" customFormat="1" ht="12" x14ac:dyDescent="0.2">
      <c r="A27" s="50" t="s">
        <v>1747</v>
      </c>
    </row>
    <row r="28" spans="1:6" s="50" customFormat="1" ht="75" customHeight="1" x14ac:dyDescent="0.2">
      <c r="B28" s="128"/>
      <c r="C28" s="130"/>
      <c r="D28" s="130"/>
      <c r="E28" s="130"/>
    </row>
    <row r="29" spans="1:6" s="50" customFormat="1" ht="12" x14ac:dyDescent="0.2"/>
    <row r="30" spans="1:6" ht="12" x14ac:dyDescent="0.2">
      <c r="A30" s="58" t="s">
        <v>1748</v>
      </c>
      <c r="B30" s="58"/>
      <c r="C30" s="50"/>
      <c r="D30" s="50"/>
      <c r="E30" s="50"/>
      <c r="F30" s="58"/>
    </row>
    <row r="31" spans="1:6" ht="75" customHeight="1" x14ac:dyDescent="0.2">
      <c r="A31" s="58"/>
      <c r="B31" s="128"/>
      <c r="C31" s="130"/>
      <c r="D31" s="130"/>
      <c r="E31" s="130"/>
      <c r="F31" s="58"/>
    </row>
    <row r="32" spans="1:6" ht="12.95" customHeight="1" x14ac:dyDescent="0.2">
      <c r="A32" s="58"/>
      <c r="B32" s="58"/>
      <c r="C32" s="58"/>
      <c r="D32" s="58"/>
      <c r="E32" s="58"/>
      <c r="F32" s="58"/>
    </row>
    <row r="33" spans="1:6" ht="12.95" customHeight="1" x14ac:dyDescent="0.2">
      <c r="A33" s="58"/>
      <c r="B33" s="58"/>
      <c r="C33" s="58"/>
      <c r="D33" s="58"/>
      <c r="E33" s="58"/>
      <c r="F33" s="58"/>
    </row>
    <row r="34" spans="1:6" s="50" customFormat="1" ht="12.95" customHeight="1" x14ac:dyDescent="0.2">
      <c r="A34" s="55"/>
      <c r="B34" s="55"/>
      <c r="C34" s="55"/>
      <c r="E34" s="55"/>
    </row>
    <row r="35" spans="1:6" s="50" customFormat="1" ht="12.95" customHeight="1" x14ac:dyDescent="0.2">
      <c r="A35" s="57" t="s">
        <v>3464</v>
      </c>
      <c r="C35" s="57"/>
      <c r="D35" s="57"/>
      <c r="E35" s="57" t="s">
        <v>3465</v>
      </c>
    </row>
    <row r="36" spans="1:6" s="50" customFormat="1" ht="12.95" customHeight="1" x14ac:dyDescent="0.2">
      <c r="B36" s="58"/>
      <c r="C36" s="58"/>
      <c r="D36" s="58"/>
      <c r="E36" s="58"/>
    </row>
    <row r="37" spans="1:6" s="50" customFormat="1" ht="12.95" customHeight="1" x14ac:dyDescent="0.2">
      <c r="A37" s="55"/>
      <c r="B37" s="55"/>
      <c r="C37" s="55"/>
      <c r="E37" s="55"/>
    </row>
    <row r="38" spans="1:6" s="50" customFormat="1" ht="12.95" customHeight="1" x14ac:dyDescent="0.2">
      <c r="A38" s="57" t="s">
        <v>3466</v>
      </c>
      <c r="C38" s="57"/>
      <c r="D38" s="57"/>
      <c r="E38" s="57" t="s">
        <v>3465</v>
      </c>
    </row>
    <row r="39" spans="1:6" s="50" customFormat="1" ht="12.95" customHeight="1" x14ac:dyDescent="0.2"/>
    <row r="40" spans="1:6" s="50" customFormat="1" ht="12.95" customHeight="1" x14ac:dyDescent="0.2">
      <c r="A40" s="55"/>
      <c r="B40" s="55"/>
      <c r="C40" s="55"/>
      <c r="E40" s="55"/>
    </row>
    <row r="41" spans="1:6" s="50" customFormat="1" ht="12.95" customHeight="1" x14ac:dyDescent="0.2">
      <c r="A41" s="57" t="s">
        <v>3467</v>
      </c>
      <c r="C41" s="57"/>
      <c r="D41" s="57"/>
      <c r="E41" s="57" t="s">
        <v>3465</v>
      </c>
    </row>
    <row r="42" spans="1:6" s="50" customFormat="1" ht="12.95" customHeight="1" x14ac:dyDescent="0.2">
      <c r="A42" s="57"/>
      <c r="C42" s="57"/>
      <c r="D42" s="57"/>
      <c r="E42" s="57"/>
    </row>
    <row r="43" spans="1:6" s="50" customFormat="1" ht="12.95" customHeight="1" x14ac:dyDescent="0.2">
      <c r="A43" s="55"/>
      <c r="B43" s="55"/>
      <c r="C43" s="55"/>
      <c r="E43" s="55"/>
    </row>
    <row r="44" spans="1:6" s="50" customFormat="1" ht="12.95" customHeight="1" x14ac:dyDescent="0.2">
      <c r="A44" s="57" t="s">
        <v>3468</v>
      </c>
      <c r="C44" s="57"/>
      <c r="D44" s="57"/>
      <c r="E44" s="57" t="s">
        <v>3465</v>
      </c>
    </row>
    <row r="45" spans="1:6" s="50" customFormat="1" ht="12.95" customHeight="1" x14ac:dyDescent="0.2"/>
    <row r="46" spans="1:6" s="50" customFormat="1" ht="12.95" customHeight="1" x14ac:dyDescent="0.2">
      <c r="A46" s="55"/>
      <c r="B46" s="55"/>
      <c r="C46" s="55"/>
    </row>
    <row r="47" spans="1:6" s="50" customFormat="1" ht="12.95" customHeight="1" x14ac:dyDescent="0.2">
      <c r="A47" s="56" t="s">
        <v>3469</v>
      </c>
    </row>
    <row r="48" spans="1:6" s="50" customFormat="1" ht="12.95" customHeight="1" x14ac:dyDescent="0.2"/>
    <row r="49" s="50" customFormat="1" ht="12.95" customHeight="1" x14ac:dyDescent="0.2"/>
    <row r="50" s="50" customFormat="1" ht="12.95" customHeight="1" x14ac:dyDescent="0.2"/>
    <row r="51" s="50" customFormat="1" ht="12.95" customHeight="1" x14ac:dyDescent="0.2"/>
    <row r="52" s="50" customFormat="1" ht="12.95" customHeight="1" x14ac:dyDescent="0.2"/>
    <row r="53" s="50" customFormat="1" ht="12.95" customHeight="1" x14ac:dyDescent="0.2"/>
    <row r="54" s="50" customFormat="1" ht="12.95" customHeight="1" x14ac:dyDescent="0.2"/>
    <row r="55" s="50" customFormat="1" ht="12.95" customHeight="1" x14ac:dyDescent="0.2"/>
    <row r="56" s="50" customFormat="1" ht="12.95" customHeight="1" x14ac:dyDescent="0.2"/>
    <row r="57" s="50" customFormat="1" ht="12.95" customHeight="1" x14ac:dyDescent="0.2"/>
    <row r="58" s="50" customFormat="1" ht="12.95" customHeight="1" x14ac:dyDescent="0.2"/>
    <row r="59" s="50" customFormat="1" ht="12.95" customHeight="1" x14ac:dyDescent="0.2"/>
    <row r="60" s="50" customFormat="1" ht="12.95" customHeight="1" x14ac:dyDescent="0.2"/>
    <row r="61" s="50" customFormat="1" ht="12.95" customHeight="1" x14ac:dyDescent="0.2"/>
    <row r="62" s="50" customFormat="1" ht="12.95" customHeight="1" x14ac:dyDescent="0.2"/>
    <row r="63" s="50" customFormat="1" ht="12.95" customHeight="1" x14ac:dyDescent="0.2"/>
    <row r="64" s="50" customFormat="1" ht="12.95" customHeight="1" x14ac:dyDescent="0.2"/>
    <row r="65" s="50" customFormat="1" ht="12.95" customHeight="1" x14ac:dyDescent="0.2"/>
    <row r="66" s="50" customFormat="1" ht="12.95" customHeight="1" x14ac:dyDescent="0.2"/>
    <row r="67" s="50" customFormat="1" ht="12.95" customHeight="1" x14ac:dyDescent="0.2"/>
    <row r="68" s="50" customFormat="1" ht="12.95" customHeight="1" x14ac:dyDescent="0.2"/>
    <row r="69" s="50" customFormat="1" ht="12.95" customHeight="1" x14ac:dyDescent="0.2"/>
    <row r="70" s="50" customFormat="1" ht="12.95" customHeight="1" x14ac:dyDescent="0.2"/>
    <row r="71" s="50" customFormat="1" ht="12.95" customHeight="1" x14ac:dyDescent="0.2"/>
    <row r="72" s="50" customFormat="1" ht="12.95" customHeight="1" x14ac:dyDescent="0.2"/>
    <row r="73" s="50" customFormat="1" ht="12.95" customHeight="1" x14ac:dyDescent="0.2"/>
    <row r="74" s="50" customFormat="1" ht="12.95" customHeight="1" x14ac:dyDescent="0.2"/>
    <row r="75" s="50" customFormat="1" ht="12.95" customHeight="1" x14ac:dyDescent="0.2"/>
    <row r="76" s="50" customFormat="1" ht="12.95" customHeight="1" x14ac:dyDescent="0.2"/>
    <row r="77" s="50" customFormat="1" ht="12.95" customHeight="1" x14ac:dyDescent="0.2"/>
    <row r="78" s="50" customFormat="1" ht="12.95" customHeight="1" x14ac:dyDescent="0.2"/>
    <row r="79" s="50" customFormat="1" ht="12.95" customHeight="1" x14ac:dyDescent="0.2"/>
    <row r="80" s="50" customFormat="1" ht="12.95" customHeight="1" x14ac:dyDescent="0.2"/>
    <row r="81" s="50" customFormat="1" ht="12.95" customHeight="1" x14ac:dyDescent="0.2"/>
    <row r="82" s="50" customFormat="1" ht="12.95" customHeight="1" x14ac:dyDescent="0.2"/>
    <row r="83" s="50" customFormat="1" ht="12.95" customHeight="1" x14ac:dyDescent="0.2"/>
    <row r="84" s="50" customFormat="1" ht="12.95" customHeight="1" x14ac:dyDescent="0.2"/>
    <row r="85" s="50" customFormat="1" ht="12.95" customHeight="1" x14ac:dyDescent="0.2"/>
    <row r="86" s="50" customFormat="1" ht="12.95" customHeight="1" x14ac:dyDescent="0.2"/>
    <row r="87" s="50" customFormat="1" ht="12.95" customHeight="1" x14ac:dyDescent="0.2"/>
    <row r="88" s="50" customFormat="1" ht="12.95" customHeight="1" x14ac:dyDescent="0.2"/>
    <row r="89" s="50" customFormat="1" ht="12.95" customHeight="1" x14ac:dyDescent="0.2"/>
    <row r="90" s="50" customFormat="1" ht="12.95" customHeight="1" x14ac:dyDescent="0.2"/>
    <row r="91" s="50" customFormat="1" ht="12.95" customHeight="1" x14ac:dyDescent="0.2"/>
    <row r="92" s="50" customFormat="1" ht="12.95" customHeight="1" x14ac:dyDescent="0.2"/>
    <row r="93" s="50" customFormat="1" ht="12.95" customHeight="1" x14ac:dyDescent="0.2"/>
    <row r="94" s="50" customFormat="1" ht="12.95" customHeight="1" x14ac:dyDescent="0.2"/>
    <row r="95" s="50" customFormat="1" ht="12.95" customHeight="1" x14ac:dyDescent="0.2"/>
    <row r="96" s="50" customFormat="1" ht="12.95" customHeight="1" x14ac:dyDescent="0.2"/>
    <row r="97" s="50" customFormat="1" ht="12.95" customHeight="1" x14ac:dyDescent="0.2"/>
    <row r="98" s="50" customFormat="1" ht="12.95" customHeight="1" x14ac:dyDescent="0.2"/>
    <row r="99" s="50" customFormat="1" ht="12.95" customHeight="1" x14ac:dyDescent="0.2"/>
    <row r="100" s="50" customFormat="1" ht="12.95" customHeight="1" x14ac:dyDescent="0.2"/>
    <row r="101" s="50" customFormat="1" ht="12.95" customHeight="1" x14ac:dyDescent="0.2"/>
    <row r="102" s="50" customFormat="1" ht="12.95" customHeight="1" x14ac:dyDescent="0.2"/>
    <row r="103" s="50" customFormat="1" ht="12.95" customHeight="1" x14ac:dyDescent="0.2"/>
    <row r="104" s="50" customFormat="1" ht="12.95" customHeight="1" x14ac:dyDescent="0.2"/>
    <row r="105" s="50" customFormat="1" ht="12.95" customHeight="1" x14ac:dyDescent="0.2"/>
    <row r="106" s="50" customFormat="1" ht="12.95" customHeight="1" x14ac:dyDescent="0.2"/>
    <row r="107" s="50" customFormat="1" ht="12.95" customHeight="1" x14ac:dyDescent="0.2"/>
    <row r="108" s="50" customFormat="1" ht="12.95" customHeight="1" x14ac:dyDescent="0.2"/>
    <row r="109" s="50" customFormat="1" ht="12.95" customHeight="1" x14ac:dyDescent="0.2"/>
    <row r="110" s="50" customFormat="1" ht="12.95" customHeight="1" x14ac:dyDescent="0.2"/>
    <row r="111" s="50" customFormat="1" ht="12.95" customHeight="1" x14ac:dyDescent="0.2"/>
    <row r="112" s="50" customFormat="1" ht="12.95" customHeight="1" x14ac:dyDescent="0.2"/>
    <row r="113" s="50" customFormat="1" ht="12.95" customHeight="1" x14ac:dyDescent="0.2"/>
    <row r="114" s="50" customFormat="1" ht="12.95" customHeight="1" x14ac:dyDescent="0.2"/>
    <row r="115" s="50" customFormat="1" ht="12.95" customHeight="1" x14ac:dyDescent="0.2"/>
    <row r="116" s="50" customFormat="1" ht="12.95" customHeight="1" x14ac:dyDescent="0.2"/>
    <row r="117" s="50" customFormat="1" ht="12.95" customHeight="1" x14ac:dyDescent="0.2"/>
    <row r="118" s="50" customFormat="1" ht="12.95" customHeight="1" x14ac:dyDescent="0.2"/>
    <row r="119" s="50" customFormat="1" ht="12.95" customHeight="1" x14ac:dyDescent="0.2"/>
    <row r="120" s="50" customFormat="1" ht="12.95" customHeight="1" x14ac:dyDescent="0.2"/>
    <row r="121" s="50" customFormat="1" ht="12.95" customHeight="1" x14ac:dyDescent="0.2"/>
    <row r="122" s="50" customFormat="1" ht="12.95" customHeight="1" x14ac:dyDescent="0.2"/>
    <row r="123" s="50" customFormat="1" ht="12.95" customHeight="1" x14ac:dyDescent="0.2"/>
    <row r="124" s="50" customFormat="1" ht="12.95" customHeight="1" x14ac:dyDescent="0.2"/>
    <row r="125" s="50" customFormat="1" ht="12.95" customHeight="1" x14ac:dyDescent="0.2"/>
    <row r="126" s="50" customFormat="1" ht="12.95" customHeight="1" x14ac:dyDescent="0.2"/>
    <row r="127" s="50" customFormat="1" ht="12.95" customHeight="1" x14ac:dyDescent="0.2"/>
    <row r="128" s="50" customFormat="1" ht="12.95" customHeight="1" x14ac:dyDescent="0.2"/>
    <row r="129" s="50" customFormat="1" ht="12.95" customHeight="1" x14ac:dyDescent="0.2"/>
    <row r="130" s="50" customFormat="1" ht="12.95" customHeight="1" x14ac:dyDescent="0.2"/>
    <row r="131" s="50" customFormat="1" ht="12.95" customHeight="1" x14ac:dyDescent="0.2"/>
    <row r="132" s="50" customFormat="1" ht="12.95" customHeight="1" x14ac:dyDescent="0.2"/>
    <row r="133" s="50" customFormat="1" ht="12.95" customHeight="1" x14ac:dyDescent="0.2"/>
    <row r="134" s="50" customFormat="1" ht="12.95" customHeight="1" x14ac:dyDescent="0.2"/>
    <row r="135" s="50" customFormat="1" ht="12.95" customHeight="1" x14ac:dyDescent="0.2"/>
    <row r="136" s="50" customFormat="1" ht="12.95" customHeight="1" x14ac:dyDescent="0.2"/>
    <row r="137" s="50" customFormat="1" ht="12.95" customHeight="1" x14ac:dyDescent="0.2"/>
    <row r="138" s="50" customFormat="1" ht="12.95" customHeight="1" x14ac:dyDescent="0.2"/>
    <row r="139" s="50" customFormat="1" ht="12.95" customHeight="1" x14ac:dyDescent="0.2"/>
    <row r="140" s="50" customFormat="1" ht="12.95" customHeight="1" x14ac:dyDescent="0.2"/>
    <row r="141" s="50" customFormat="1" ht="12.95" customHeight="1" x14ac:dyDescent="0.2"/>
    <row r="142" s="50" customFormat="1" ht="12.95" customHeight="1" x14ac:dyDescent="0.2"/>
    <row r="143" s="50" customFormat="1" ht="12.95" customHeight="1" x14ac:dyDescent="0.2"/>
    <row r="144" s="50" customFormat="1" ht="12.95" customHeight="1" x14ac:dyDescent="0.2"/>
    <row r="145" s="50" customFormat="1" ht="12.95" customHeight="1" x14ac:dyDescent="0.2"/>
    <row r="146" s="50" customFormat="1" ht="12.95" customHeight="1" x14ac:dyDescent="0.2"/>
    <row r="147" s="50" customFormat="1" ht="12.95" customHeight="1" x14ac:dyDescent="0.2"/>
    <row r="148" s="50" customFormat="1" ht="12.95" customHeight="1" x14ac:dyDescent="0.2"/>
    <row r="149" s="50" customFormat="1" ht="12.95" customHeight="1" x14ac:dyDescent="0.2"/>
    <row r="150" s="50" customFormat="1" ht="12.95" customHeight="1" x14ac:dyDescent="0.2"/>
    <row r="151" s="50" customFormat="1" ht="12.95" customHeight="1" x14ac:dyDescent="0.2"/>
    <row r="152" s="50" customFormat="1" ht="12.95" customHeight="1" x14ac:dyDescent="0.2"/>
    <row r="153" s="50" customFormat="1" ht="12.95" customHeight="1" x14ac:dyDescent="0.2"/>
    <row r="154" s="50" customFormat="1" ht="12.95" customHeight="1" x14ac:dyDescent="0.2"/>
    <row r="155" s="50" customFormat="1" ht="12.95" customHeight="1" x14ac:dyDescent="0.2"/>
    <row r="156" s="50" customFormat="1" ht="12.95" customHeight="1" x14ac:dyDescent="0.2"/>
    <row r="157" s="50" customFormat="1" ht="12.95" customHeight="1" x14ac:dyDescent="0.2"/>
    <row r="158" s="50" customFormat="1" ht="12.95" customHeight="1" x14ac:dyDescent="0.2"/>
    <row r="159" s="50" customFormat="1" ht="12.95" customHeight="1" x14ac:dyDescent="0.2"/>
    <row r="160" s="50" customFormat="1" ht="12.95" customHeight="1" x14ac:dyDescent="0.2"/>
    <row r="161" s="50" customFormat="1" ht="12.95" customHeight="1" x14ac:dyDescent="0.2"/>
    <row r="162" s="50" customFormat="1" ht="12.95" customHeight="1" x14ac:dyDescent="0.2"/>
    <row r="163" s="50" customFormat="1" ht="12.95" customHeight="1" x14ac:dyDescent="0.2"/>
    <row r="164" s="50" customFormat="1" ht="12.95" customHeight="1" x14ac:dyDescent="0.2"/>
    <row r="165" s="50" customFormat="1" ht="12.95" customHeight="1" x14ac:dyDescent="0.2"/>
    <row r="166" s="50" customFormat="1" ht="12.95" customHeight="1" x14ac:dyDescent="0.2"/>
    <row r="167" s="50" customFormat="1" ht="12.95" customHeight="1" x14ac:dyDescent="0.2"/>
    <row r="168" s="50" customFormat="1" ht="12.95" customHeight="1" x14ac:dyDescent="0.2"/>
    <row r="169" s="50" customFormat="1" ht="12.95" customHeight="1" x14ac:dyDescent="0.2"/>
    <row r="170" s="50" customFormat="1" ht="12.95" customHeight="1" x14ac:dyDescent="0.2"/>
    <row r="171" s="50" customFormat="1" ht="12.95" customHeight="1" x14ac:dyDescent="0.2"/>
    <row r="172" s="50" customFormat="1" ht="12.95" customHeight="1" x14ac:dyDescent="0.2"/>
    <row r="173" s="50" customFormat="1" ht="12.95" customHeight="1" x14ac:dyDescent="0.2"/>
    <row r="174" s="50" customFormat="1" ht="12.95" customHeight="1" x14ac:dyDescent="0.2"/>
    <row r="175" s="50" customFormat="1" ht="12.95" customHeight="1" x14ac:dyDescent="0.2"/>
    <row r="176" s="50" customFormat="1" ht="12.95" customHeight="1" x14ac:dyDescent="0.2"/>
    <row r="177" s="50" customFormat="1" ht="12.95" customHeight="1" x14ac:dyDescent="0.2"/>
    <row r="178" s="50" customFormat="1" ht="12.95" customHeight="1" x14ac:dyDescent="0.2"/>
    <row r="179" s="50" customFormat="1" ht="12.95" customHeight="1" x14ac:dyDescent="0.2"/>
    <row r="180" s="50" customFormat="1" ht="12.95" customHeight="1" x14ac:dyDescent="0.2"/>
    <row r="181" s="50" customFormat="1" ht="12.95" customHeight="1" x14ac:dyDescent="0.2"/>
    <row r="182" s="50" customFormat="1" ht="12.95" customHeight="1" x14ac:dyDescent="0.2"/>
    <row r="183" s="50" customFormat="1" ht="12.95" customHeight="1" x14ac:dyDescent="0.2"/>
    <row r="184" s="50" customFormat="1" ht="12.95" customHeight="1" x14ac:dyDescent="0.2"/>
    <row r="185" s="50" customFormat="1" ht="12.95" customHeight="1" x14ac:dyDescent="0.2"/>
    <row r="186" s="50" customFormat="1" ht="12.95" customHeight="1" x14ac:dyDescent="0.2"/>
    <row r="187" s="50" customFormat="1" ht="12.95" customHeight="1" x14ac:dyDescent="0.2"/>
    <row r="188" s="50" customFormat="1" ht="12.95" customHeight="1" x14ac:dyDescent="0.2"/>
    <row r="189" s="50" customFormat="1" ht="12.95" customHeight="1" x14ac:dyDescent="0.2"/>
    <row r="190" s="50" customFormat="1" ht="12.95" customHeight="1" x14ac:dyDescent="0.2"/>
    <row r="191" s="50" customFormat="1" ht="12.95" customHeight="1" x14ac:dyDescent="0.2"/>
    <row r="192" s="50" customFormat="1" ht="12.95" customHeight="1" x14ac:dyDescent="0.2"/>
    <row r="193" s="50" customFormat="1" ht="12.95" customHeight="1" x14ac:dyDescent="0.2"/>
    <row r="194" s="50" customFormat="1" ht="12.95" customHeight="1" x14ac:dyDescent="0.2"/>
    <row r="195" s="50" customFormat="1" ht="12.95" customHeight="1" x14ac:dyDescent="0.2"/>
    <row r="196" s="50" customFormat="1" ht="12.95" customHeight="1" x14ac:dyDescent="0.2"/>
    <row r="197" s="50" customFormat="1" ht="12.95" customHeight="1" x14ac:dyDescent="0.2"/>
    <row r="198" s="50" customFormat="1" ht="12.95" customHeight="1" x14ac:dyDescent="0.2"/>
    <row r="199" s="50" customFormat="1" ht="12.95" customHeight="1" x14ac:dyDescent="0.2"/>
    <row r="200" s="50" customFormat="1" ht="12.95" customHeight="1" x14ac:dyDescent="0.2"/>
    <row r="201" s="50" customFormat="1" ht="12.95" customHeight="1" x14ac:dyDescent="0.2"/>
    <row r="202" s="50" customFormat="1" ht="12.95" customHeight="1" x14ac:dyDescent="0.2"/>
    <row r="203" s="50" customFormat="1" ht="12.95" customHeight="1" x14ac:dyDescent="0.2"/>
    <row r="204" s="50" customFormat="1" ht="12.95" customHeight="1" x14ac:dyDescent="0.2"/>
    <row r="205" s="50" customFormat="1" ht="12.95" customHeight="1" x14ac:dyDescent="0.2"/>
    <row r="206" s="50" customFormat="1" ht="12.95" customHeight="1" x14ac:dyDescent="0.2"/>
    <row r="207" s="50" customFormat="1" ht="12.95" customHeight="1" x14ac:dyDescent="0.2"/>
    <row r="208" s="50" customFormat="1" ht="12.95" customHeight="1" x14ac:dyDescent="0.2"/>
    <row r="209" s="50" customFormat="1" ht="12.95" customHeight="1" x14ac:dyDescent="0.2"/>
    <row r="210" s="50" customFormat="1" ht="12.95" customHeight="1" x14ac:dyDescent="0.2"/>
    <row r="211" s="50" customFormat="1" ht="12.95" customHeight="1" x14ac:dyDescent="0.2"/>
    <row r="212" s="50" customFormat="1" ht="12.95" customHeight="1" x14ac:dyDescent="0.2"/>
    <row r="213" s="50" customFormat="1" ht="12.95" customHeight="1" x14ac:dyDescent="0.2"/>
    <row r="214" s="50" customFormat="1" ht="12.95" customHeight="1" x14ac:dyDescent="0.2"/>
    <row r="215" s="50" customFormat="1" ht="12.95" customHeight="1" x14ac:dyDescent="0.2"/>
    <row r="216" s="50" customFormat="1" ht="12.95" customHeight="1" x14ac:dyDescent="0.2"/>
    <row r="217" s="50" customFormat="1" ht="12.95" customHeight="1" x14ac:dyDescent="0.2"/>
    <row r="218" s="50" customFormat="1" ht="12.95" customHeight="1" x14ac:dyDescent="0.2"/>
    <row r="219" s="50" customFormat="1" ht="12.95" customHeight="1" x14ac:dyDescent="0.2"/>
    <row r="220" s="50" customFormat="1" ht="12.95" customHeight="1" x14ac:dyDescent="0.2"/>
    <row r="221" s="50" customFormat="1" ht="12.95" customHeight="1" x14ac:dyDescent="0.2"/>
    <row r="222" s="50" customFormat="1" ht="12.95" customHeight="1" x14ac:dyDescent="0.2"/>
    <row r="223" s="50" customFormat="1" ht="12.95" customHeight="1" x14ac:dyDescent="0.2"/>
    <row r="224" s="50" customFormat="1" ht="12.95" customHeight="1" x14ac:dyDescent="0.2"/>
    <row r="225" s="50" customFormat="1" ht="12.95" customHeight="1" x14ac:dyDescent="0.2"/>
    <row r="226" s="50" customFormat="1" ht="12.95" customHeight="1" x14ac:dyDescent="0.2"/>
    <row r="227" s="50" customFormat="1" ht="12.95" customHeight="1" x14ac:dyDescent="0.2"/>
    <row r="228" s="50" customFormat="1" ht="12.95" customHeight="1" x14ac:dyDescent="0.2"/>
    <row r="229" s="50" customFormat="1" ht="12.95" customHeight="1" x14ac:dyDescent="0.2"/>
    <row r="230" s="50" customFormat="1" ht="12.95" customHeight="1" x14ac:dyDescent="0.2"/>
    <row r="231" s="50" customFormat="1" ht="12.95" customHeight="1" x14ac:dyDescent="0.2"/>
    <row r="232" s="50" customFormat="1" ht="12.95" customHeight="1" x14ac:dyDescent="0.2"/>
    <row r="233" s="50" customFormat="1" ht="12.95" customHeight="1" x14ac:dyDescent="0.2"/>
    <row r="234" s="50" customFormat="1" ht="12.95" customHeight="1" x14ac:dyDescent="0.2"/>
    <row r="235" s="50" customFormat="1" ht="12.95" customHeight="1" x14ac:dyDescent="0.2"/>
    <row r="236" s="50" customFormat="1" ht="12.95" customHeight="1" x14ac:dyDescent="0.2"/>
    <row r="237" s="50" customFormat="1" ht="12.95" customHeight="1" x14ac:dyDescent="0.2"/>
    <row r="238" s="50" customFormat="1" ht="12.95" customHeight="1" x14ac:dyDescent="0.2"/>
    <row r="239" s="50" customFormat="1" ht="12.95" customHeight="1" x14ac:dyDescent="0.2"/>
    <row r="240" s="50" customFormat="1" ht="12.95" customHeight="1" x14ac:dyDescent="0.2"/>
    <row r="241" s="50" customFormat="1" ht="12.95" customHeight="1" x14ac:dyDescent="0.2"/>
    <row r="242" s="50" customFormat="1" ht="12.95" customHeight="1" x14ac:dyDescent="0.2"/>
    <row r="243" s="50" customFormat="1" ht="12.95" customHeight="1" x14ac:dyDescent="0.2"/>
    <row r="244" s="50" customFormat="1" ht="12.95" customHeight="1" x14ac:dyDescent="0.2"/>
    <row r="245" s="50" customFormat="1" ht="12.95" customHeight="1" x14ac:dyDescent="0.2"/>
    <row r="246" s="50" customFormat="1" ht="12.95" customHeight="1" x14ac:dyDescent="0.2"/>
    <row r="247" s="50" customFormat="1" ht="12.95" customHeight="1" x14ac:dyDescent="0.2"/>
    <row r="248" s="50" customFormat="1" ht="12.95" customHeight="1" x14ac:dyDescent="0.2"/>
    <row r="249" s="50" customFormat="1" ht="12.95" customHeight="1" x14ac:dyDescent="0.2"/>
    <row r="250" s="50" customFormat="1" ht="12.95" customHeight="1" x14ac:dyDescent="0.2"/>
    <row r="251" s="50" customFormat="1" ht="12.95" customHeight="1" x14ac:dyDescent="0.2"/>
    <row r="252" s="50" customFormat="1" ht="12.95" customHeight="1" x14ac:dyDescent="0.2"/>
    <row r="253" s="50" customFormat="1" ht="12.95" customHeight="1" x14ac:dyDescent="0.2"/>
    <row r="254" s="50" customFormat="1" ht="12.95" customHeight="1" x14ac:dyDescent="0.2"/>
    <row r="255" s="50" customFormat="1" ht="12.95" customHeight="1" x14ac:dyDescent="0.2"/>
    <row r="256" s="50" customFormat="1" ht="12.95" customHeight="1" x14ac:dyDescent="0.2"/>
    <row r="257" s="50" customFormat="1" ht="12.95" customHeight="1" x14ac:dyDescent="0.2"/>
    <row r="258" s="50" customFormat="1" ht="12.95" customHeight="1" x14ac:dyDescent="0.2"/>
    <row r="259" s="50" customFormat="1" ht="12.95" customHeight="1" x14ac:dyDescent="0.2"/>
    <row r="260" s="50" customFormat="1" ht="12.95" customHeight="1" x14ac:dyDescent="0.2"/>
    <row r="261" s="50" customFormat="1" ht="12.95" customHeight="1" x14ac:dyDescent="0.2"/>
    <row r="262" s="50" customFormat="1" ht="12.95" customHeight="1" x14ac:dyDescent="0.2"/>
    <row r="263" s="50" customFormat="1" ht="12.95" customHeight="1" x14ac:dyDescent="0.2"/>
    <row r="264" s="50" customFormat="1" ht="12.95" customHeight="1" x14ac:dyDescent="0.2"/>
    <row r="265" s="50" customFormat="1" ht="12.95" customHeight="1" x14ac:dyDescent="0.2"/>
    <row r="266" s="50" customFormat="1" ht="12.95" customHeight="1" x14ac:dyDescent="0.2"/>
    <row r="267" s="50" customFormat="1" ht="12.95" customHeight="1" x14ac:dyDescent="0.2"/>
    <row r="268" s="50" customFormat="1" ht="12.95" customHeight="1" x14ac:dyDescent="0.2"/>
    <row r="269" s="50" customFormat="1" ht="12.95" customHeight="1" x14ac:dyDescent="0.2"/>
    <row r="270" s="50" customFormat="1" ht="12.95" customHeight="1" x14ac:dyDescent="0.2"/>
    <row r="271" s="50" customFormat="1" ht="12.95" customHeight="1" x14ac:dyDescent="0.2"/>
    <row r="272" s="50" customFormat="1" ht="12.95" customHeight="1" x14ac:dyDescent="0.2"/>
    <row r="273" s="50" customFormat="1" ht="12.95" customHeight="1" x14ac:dyDescent="0.2"/>
    <row r="274" s="50" customFormat="1" ht="12.95" customHeight="1" x14ac:dyDescent="0.2"/>
    <row r="275" s="50" customFormat="1" ht="12.95" customHeight="1" x14ac:dyDescent="0.2"/>
    <row r="276" s="50" customFormat="1" ht="12.95" customHeight="1" x14ac:dyDescent="0.2"/>
    <row r="277" s="50" customFormat="1" ht="12.95" customHeight="1" x14ac:dyDescent="0.2"/>
    <row r="278" s="50" customFormat="1" ht="12.95" customHeight="1" x14ac:dyDescent="0.2"/>
    <row r="279" s="50" customFormat="1" ht="12.95" customHeight="1" x14ac:dyDescent="0.2"/>
    <row r="280" s="50" customFormat="1" ht="12.95" customHeight="1" x14ac:dyDescent="0.2"/>
    <row r="281" s="50" customFormat="1" ht="12.95" customHeight="1" x14ac:dyDescent="0.2"/>
    <row r="282" s="50" customFormat="1" ht="12.95" customHeight="1" x14ac:dyDescent="0.2"/>
    <row r="283" s="50" customFormat="1" ht="12.95" customHeight="1" x14ac:dyDescent="0.2"/>
    <row r="284" s="50" customFormat="1" ht="12.95" customHeight="1" x14ac:dyDescent="0.2"/>
    <row r="285" s="50" customFormat="1" ht="12.95" customHeight="1" x14ac:dyDescent="0.2"/>
    <row r="286" s="50" customFormat="1" ht="12.95" customHeight="1" x14ac:dyDescent="0.2"/>
    <row r="287" s="50" customFormat="1" ht="12.95" customHeight="1" x14ac:dyDescent="0.2"/>
    <row r="288" s="50" customFormat="1" ht="12.95" customHeight="1" x14ac:dyDescent="0.2"/>
    <row r="289" s="50" customFormat="1" ht="12.95" customHeight="1" x14ac:dyDescent="0.2"/>
    <row r="290" s="50" customFormat="1" ht="12.95" customHeight="1" x14ac:dyDescent="0.2"/>
    <row r="291" s="50" customFormat="1" ht="12.95" customHeight="1" x14ac:dyDescent="0.2"/>
    <row r="292" s="50" customFormat="1" ht="12.95" customHeight="1" x14ac:dyDescent="0.2"/>
    <row r="293" s="50" customFormat="1" ht="12.95" customHeight="1" x14ac:dyDescent="0.2"/>
    <row r="294" s="50" customFormat="1" ht="12.95" customHeight="1" x14ac:dyDescent="0.2"/>
    <row r="295" s="50" customFormat="1" ht="12.95" customHeight="1" x14ac:dyDescent="0.2"/>
    <row r="296" s="50" customFormat="1" ht="12.95" customHeight="1" x14ac:dyDescent="0.2"/>
    <row r="297" s="50" customFormat="1" ht="12.95" customHeight="1" x14ac:dyDescent="0.2"/>
    <row r="298" s="50" customFormat="1" ht="12.95" customHeight="1" x14ac:dyDescent="0.2"/>
    <row r="299" s="50" customFormat="1" ht="12.95" customHeight="1" x14ac:dyDescent="0.2"/>
    <row r="300" s="50" customFormat="1" ht="12.95" customHeight="1" x14ac:dyDescent="0.2"/>
    <row r="301" s="50" customFormat="1" ht="12.95" customHeight="1" x14ac:dyDescent="0.2"/>
    <row r="302" s="50" customFormat="1" ht="12.95" customHeight="1" x14ac:dyDescent="0.2"/>
    <row r="303" s="50" customFormat="1" ht="12.95" customHeight="1" x14ac:dyDescent="0.2"/>
    <row r="304" s="50" customFormat="1" ht="12.95" customHeight="1" x14ac:dyDescent="0.2"/>
    <row r="305" s="50" customFormat="1" ht="12.95" customHeight="1" x14ac:dyDescent="0.2"/>
    <row r="306" s="50" customFormat="1" ht="12.95" customHeight="1" x14ac:dyDescent="0.2"/>
    <row r="307" s="50" customFormat="1" ht="12.95" customHeight="1" x14ac:dyDescent="0.2"/>
    <row r="308" s="50" customFormat="1" ht="12.95" customHeight="1" x14ac:dyDescent="0.2"/>
    <row r="309" s="50" customFormat="1" ht="12.95" customHeight="1" x14ac:dyDescent="0.2"/>
    <row r="310" s="50" customFormat="1" ht="12.95" customHeight="1" x14ac:dyDescent="0.2"/>
    <row r="311" s="50" customFormat="1" ht="12.95" customHeight="1" x14ac:dyDescent="0.2"/>
    <row r="312" s="50" customFormat="1" ht="12.95" customHeight="1" x14ac:dyDescent="0.2"/>
    <row r="313" s="50" customFormat="1" ht="12.95" customHeight="1" x14ac:dyDescent="0.2"/>
    <row r="314" s="50" customFormat="1" ht="15" customHeight="1" x14ac:dyDescent="0.2"/>
    <row r="315" s="50" customFormat="1" ht="15" customHeight="1" x14ac:dyDescent="0.2"/>
    <row r="316" s="50" customFormat="1" ht="15" customHeight="1" x14ac:dyDescent="0.2"/>
    <row r="317" s="50" customFormat="1" ht="15" customHeight="1" x14ac:dyDescent="0.2"/>
    <row r="318" s="50" customFormat="1" ht="15" customHeight="1" x14ac:dyDescent="0.2"/>
    <row r="319" s="50" customFormat="1" ht="15" customHeight="1" x14ac:dyDescent="0.2"/>
    <row r="320" s="50" customFormat="1" ht="15" customHeight="1" x14ac:dyDescent="0.2"/>
    <row r="321" s="50" customFormat="1" ht="15" customHeight="1" x14ac:dyDescent="0.2"/>
    <row r="322" s="50" customFormat="1" ht="15" customHeight="1" x14ac:dyDescent="0.2"/>
    <row r="323" s="50" customFormat="1" ht="15" customHeight="1" x14ac:dyDescent="0.2"/>
    <row r="324" s="50" customFormat="1" ht="15" customHeight="1" x14ac:dyDescent="0.2"/>
    <row r="325" s="50" customFormat="1" ht="15" customHeight="1" x14ac:dyDescent="0.2"/>
    <row r="326" s="50" customFormat="1" ht="15" customHeight="1" x14ac:dyDescent="0.2"/>
    <row r="327" s="50" customFormat="1" ht="15" customHeight="1" x14ac:dyDescent="0.2"/>
    <row r="328" s="50" customFormat="1" ht="15" customHeight="1" x14ac:dyDescent="0.2"/>
    <row r="329" s="50" customFormat="1" ht="15" customHeight="1" x14ac:dyDescent="0.2"/>
    <row r="330" s="50" customFormat="1" ht="15" customHeight="1" x14ac:dyDescent="0.2"/>
    <row r="331" s="50" customFormat="1" ht="15" customHeight="1" x14ac:dyDescent="0.2"/>
    <row r="332" s="50" customFormat="1" ht="15" customHeight="1" x14ac:dyDescent="0.2"/>
    <row r="333" s="50" customFormat="1" ht="15" customHeight="1" x14ac:dyDescent="0.2"/>
    <row r="334" s="50" customFormat="1" ht="15" customHeight="1" x14ac:dyDescent="0.2"/>
    <row r="335" s="50" customFormat="1" ht="15" customHeight="1" x14ac:dyDescent="0.2"/>
    <row r="336" s="50" customFormat="1" ht="15" customHeight="1" x14ac:dyDescent="0.2"/>
    <row r="337" s="50" customFormat="1" ht="15" customHeight="1" x14ac:dyDescent="0.2"/>
    <row r="338" s="50" customFormat="1" ht="15" customHeight="1" x14ac:dyDescent="0.2"/>
    <row r="339" s="50" customFormat="1" ht="15" customHeight="1" x14ac:dyDescent="0.2"/>
    <row r="340" s="50" customFormat="1" ht="15" customHeight="1" x14ac:dyDescent="0.2"/>
    <row r="341" s="50" customFormat="1" ht="15" customHeight="1" x14ac:dyDescent="0.2"/>
    <row r="342" s="50" customFormat="1" ht="15" customHeight="1" x14ac:dyDescent="0.2"/>
    <row r="343" s="50" customFormat="1" ht="15" customHeight="1" x14ac:dyDescent="0.2"/>
    <row r="344" s="50" customFormat="1" ht="15" customHeight="1" x14ac:dyDescent="0.2"/>
    <row r="345" s="50" customFormat="1" ht="15" customHeight="1" x14ac:dyDescent="0.2"/>
    <row r="346" s="50" customFormat="1" ht="15" customHeight="1" x14ac:dyDescent="0.2"/>
    <row r="347" s="50" customFormat="1" ht="15" customHeight="1" x14ac:dyDescent="0.2"/>
    <row r="348" s="50" customFormat="1" ht="15" customHeight="1" x14ac:dyDescent="0.2"/>
    <row r="349" s="50" customFormat="1" ht="15" customHeight="1" x14ac:dyDescent="0.2"/>
    <row r="350" s="50" customFormat="1" ht="15" customHeight="1" x14ac:dyDescent="0.2"/>
    <row r="351" s="50" customFormat="1" ht="15" customHeight="1" x14ac:dyDescent="0.2"/>
    <row r="352" s="50" customFormat="1" ht="15" customHeight="1" x14ac:dyDescent="0.2"/>
    <row r="353" s="50" customFormat="1" ht="15" customHeight="1" x14ac:dyDescent="0.2"/>
    <row r="354" s="50" customFormat="1" ht="15" customHeight="1" x14ac:dyDescent="0.2"/>
    <row r="355" s="50" customFormat="1" ht="15" customHeight="1" x14ac:dyDescent="0.2"/>
    <row r="356" s="50" customFormat="1" ht="15" customHeight="1" x14ac:dyDescent="0.2"/>
    <row r="357" s="50" customFormat="1" ht="15" customHeight="1" x14ac:dyDescent="0.2"/>
    <row r="358" s="50" customFormat="1" ht="15" customHeight="1" x14ac:dyDescent="0.2"/>
    <row r="359" s="50" customFormat="1" ht="15" customHeight="1" x14ac:dyDescent="0.2"/>
    <row r="360" s="50" customFormat="1" ht="15" customHeight="1" x14ac:dyDescent="0.2"/>
    <row r="361" s="50" customFormat="1" ht="15" customHeight="1" x14ac:dyDescent="0.2"/>
    <row r="362" s="50" customFormat="1" ht="15" customHeight="1" x14ac:dyDescent="0.2"/>
    <row r="363" s="50" customFormat="1" ht="15" customHeight="1" x14ac:dyDescent="0.2"/>
    <row r="364" s="50" customFormat="1" ht="15" customHeight="1" x14ac:dyDescent="0.2"/>
    <row r="365" s="50" customFormat="1" ht="15" customHeight="1" x14ac:dyDescent="0.2"/>
    <row r="366" s="50" customFormat="1" ht="15" customHeight="1" x14ac:dyDescent="0.2"/>
    <row r="367" s="50" customFormat="1" ht="15" customHeight="1" x14ac:dyDescent="0.2"/>
    <row r="368" s="50" customFormat="1" ht="15" customHeight="1" x14ac:dyDescent="0.2"/>
    <row r="369" s="50" customFormat="1" ht="15" customHeight="1" x14ac:dyDescent="0.2"/>
    <row r="370" s="50" customFormat="1" ht="15" customHeight="1" x14ac:dyDescent="0.2"/>
    <row r="371" s="50" customFormat="1" ht="15" customHeight="1" x14ac:dyDescent="0.2"/>
    <row r="372" s="50" customFormat="1" ht="15" customHeight="1" x14ac:dyDescent="0.2"/>
    <row r="373" s="50" customFormat="1" ht="15" customHeight="1" x14ac:dyDescent="0.2"/>
    <row r="374" s="50" customFormat="1" ht="15" customHeight="1" x14ac:dyDescent="0.2"/>
    <row r="375" s="50" customFormat="1" ht="15" customHeight="1" x14ac:dyDescent="0.2"/>
    <row r="376" s="50" customFormat="1" ht="15" customHeight="1" x14ac:dyDescent="0.2"/>
    <row r="377" s="50" customFormat="1" ht="15" customHeight="1" x14ac:dyDescent="0.2"/>
    <row r="378" s="50" customFormat="1" ht="15" customHeight="1" x14ac:dyDescent="0.2"/>
    <row r="379" s="50" customFormat="1" ht="15" customHeight="1" x14ac:dyDescent="0.2"/>
    <row r="380" s="50" customFormat="1" ht="15" customHeight="1" x14ac:dyDescent="0.2"/>
    <row r="381" s="50" customFormat="1" ht="15" customHeight="1" x14ac:dyDescent="0.2"/>
    <row r="382" s="50" customFormat="1" ht="15" customHeight="1" x14ac:dyDescent="0.2"/>
    <row r="383" s="50" customFormat="1" ht="15" customHeight="1" x14ac:dyDescent="0.2"/>
    <row r="384" s="50" customFormat="1" ht="15" customHeight="1" x14ac:dyDescent="0.2"/>
    <row r="385" s="50" customFormat="1" ht="15" customHeight="1" x14ac:dyDescent="0.2"/>
    <row r="386" s="50" customFormat="1" ht="15" customHeight="1" x14ac:dyDescent="0.2"/>
    <row r="387" s="50" customFormat="1" ht="15" customHeight="1" x14ac:dyDescent="0.2"/>
    <row r="388" s="50" customFormat="1" ht="15" customHeight="1" x14ac:dyDescent="0.2"/>
    <row r="389" s="50" customFormat="1" ht="15" customHeight="1" x14ac:dyDescent="0.2"/>
    <row r="390" s="50" customFormat="1" ht="15" customHeight="1" x14ac:dyDescent="0.2"/>
    <row r="391" s="50" customFormat="1" ht="15" customHeight="1" x14ac:dyDescent="0.2"/>
    <row r="392" s="50" customFormat="1" ht="15" customHeight="1" x14ac:dyDescent="0.2"/>
    <row r="393" s="50" customFormat="1" ht="15" customHeight="1" x14ac:dyDescent="0.2"/>
    <row r="394" s="50" customFormat="1" ht="15" customHeight="1" x14ac:dyDescent="0.2"/>
    <row r="395" s="50" customFormat="1" ht="15" customHeight="1" x14ac:dyDescent="0.2"/>
    <row r="396" s="50" customFormat="1" ht="15" customHeight="1" x14ac:dyDescent="0.2"/>
    <row r="397" s="50" customFormat="1" ht="15" customHeight="1" x14ac:dyDescent="0.2"/>
    <row r="398" s="50" customFormat="1" ht="15" customHeight="1" x14ac:dyDescent="0.2"/>
    <row r="399" s="50" customFormat="1" ht="15" customHeight="1" x14ac:dyDescent="0.2"/>
    <row r="400" s="50" customFormat="1" ht="15" customHeight="1" x14ac:dyDescent="0.2"/>
    <row r="401" s="50" customFormat="1" ht="15" customHeight="1" x14ac:dyDescent="0.2"/>
    <row r="402" s="50" customFormat="1" ht="15" customHeight="1" x14ac:dyDescent="0.2"/>
    <row r="403" s="50" customFormat="1" ht="15" customHeight="1" x14ac:dyDescent="0.2"/>
    <row r="404" s="50" customFormat="1" ht="15" customHeight="1" x14ac:dyDescent="0.2"/>
    <row r="405" s="50" customFormat="1" ht="15" customHeight="1" x14ac:dyDescent="0.2"/>
    <row r="406" s="50" customFormat="1" ht="15" customHeight="1" x14ac:dyDescent="0.2"/>
    <row r="407" s="50" customFormat="1" ht="15" customHeight="1" x14ac:dyDescent="0.2"/>
    <row r="408" s="50" customFormat="1" ht="15" customHeight="1" x14ac:dyDescent="0.2"/>
    <row r="409" s="50" customFormat="1" ht="15" customHeight="1" x14ac:dyDescent="0.2"/>
    <row r="410" s="50" customFormat="1" ht="15" customHeight="1" x14ac:dyDescent="0.2"/>
    <row r="411" s="50" customFormat="1" ht="15" customHeight="1" x14ac:dyDescent="0.2"/>
    <row r="412" s="50" customFormat="1" ht="15" customHeight="1" x14ac:dyDescent="0.2"/>
    <row r="413" s="50" customFormat="1" ht="15" customHeight="1" x14ac:dyDescent="0.2"/>
    <row r="414" s="50" customFormat="1" ht="15" customHeight="1" x14ac:dyDescent="0.2"/>
    <row r="415" s="50" customFormat="1" ht="15" customHeight="1" x14ac:dyDescent="0.2"/>
    <row r="416" s="50" customFormat="1" ht="15" customHeight="1" x14ac:dyDescent="0.2"/>
    <row r="417" s="50" customFormat="1" ht="15" customHeight="1" x14ac:dyDescent="0.2"/>
    <row r="418" s="50" customFormat="1" ht="15" customHeight="1" x14ac:dyDescent="0.2"/>
    <row r="419" s="50" customFormat="1" ht="15" customHeight="1" x14ac:dyDescent="0.2"/>
    <row r="420" s="50" customFormat="1" ht="15" customHeight="1" x14ac:dyDescent="0.2"/>
    <row r="421" s="50" customFormat="1" ht="15" customHeight="1" x14ac:dyDescent="0.2"/>
    <row r="422" s="50" customFormat="1" ht="15" customHeight="1" x14ac:dyDescent="0.2"/>
    <row r="423" s="50" customFormat="1" ht="15" customHeight="1" x14ac:dyDescent="0.2"/>
    <row r="424" s="50" customFormat="1" ht="15" customHeight="1" x14ac:dyDescent="0.2"/>
    <row r="425" s="50" customFormat="1" ht="15" customHeight="1" x14ac:dyDescent="0.2"/>
    <row r="426" s="50" customFormat="1" ht="15" customHeight="1" x14ac:dyDescent="0.2"/>
    <row r="427" s="50" customFormat="1" ht="15" customHeight="1" x14ac:dyDescent="0.2"/>
    <row r="428" s="50" customFormat="1" ht="15" customHeight="1" x14ac:dyDescent="0.2"/>
    <row r="429" s="50" customFormat="1" ht="15" customHeight="1" x14ac:dyDescent="0.2"/>
    <row r="430" s="50" customFormat="1" ht="15" customHeight="1" x14ac:dyDescent="0.2"/>
    <row r="431" s="50" customFormat="1" ht="15" customHeight="1" x14ac:dyDescent="0.2"/>
    <row r="432" s="50" customFormat="1" ht="15" customHeight="1" x14ac:dyDescent="0.2"/>
    <row r="433" s="50" customFormat="1" ht="15" customHeight="1" x14ac:dyDescent="0.2"/>
    <row r="434" s="50" customFormat="1" ht="15" customHeight="1" x14ac:dyDescent="0.2"/>
    <row r="435" s="50" customFormat="1" ht="15" customHeight="1" x14ac:dyDescent="0.2"/>
    <row r="436" s="50" customFormat="1" ht="15" customHeight="1" x14ac:dyDescent="0.2"/>
    <row r="437" s="50" customFormat="1" ht="15" customHeight="1" x14ac:dyDescent="0.2"/>
    <row r="438" s="50" customFormat="1" ht="15" customHeight="1" x14ac:dyDescent="0.2"/>
    <row r="439" s="50" customFormat="1" ht="15" customHeight="1" x14ac:dyDescent="0.2"/>
    <row r="440" s="50" customFormat="1" ht="15" customHeight="1" x14ac:dyDescent="0.2"/>
    <row r="441" s="50" customFormat="1" ht="15" customHeight="1" x14ac:dyDescent="0.2"/>
    <row r="442" s="50" customFormat="1" ht="15" customHeight="1" x14ac:dyDescent="0.2"/>
    <row r="443" s="50" customFormat="1" ht="15" customHeight="1" x14ac:dyDescent="0.2"/>
    <row r="444" s="50" customFormat="1" ht="15" customHeight="1" x14ac:dyDescent="0.2"/>
    <row r="445" s="50" customFormat="1" ht="15" customHeight="1" x14ac:dyDescent="0.2"/>
    <row r="446" s="50" customFormat="1" ht="15" customHeight="1" x14ac:dyDescent="0.2"/>
    <row r="447" s="50" customFormat="1" ht="15" customHeight="1" x14ac:dyDescent="0.2"/>
    <row r="448" s="50" customFormat="1" ht="15" customHeight="1" x14ac:dyDescent="0.2"/>
    <row r="449" s="50" customFormat="1" ht="15" customHeight="1" x14ac:dyDescent="0.2"/>
    <row r="450" s="50" customFormat="1" ht="15" customHeight="1" x14ac:dyDescent="0.2"/>
    <row r="451" s="50" customFormat="1" ht="15" customHeight="1" x14ac:dyDescent="0.2"/>
    <row r="452" s="50" customFormat="1" ht="15" customHeight="1" x14ac:dyDescent="0.2"/>
    <row r="453" s="50" customFormat="1" ht="15" customHeight="1" x14ac:dyDescent="0.2"/>
    <row r="454" s="50" customFormat="1" ht="15" customHeight="1" x14ac:dyDescent="0.2"/>
    <row r="455" s="50" customFormat="1" ht="15" customHeight="1" x14ac:dyDescent="0.2"/>
    <row r="456" s="50" customFormat="1" ht="15" customHeight="1" x14ac:dyDescent="0.2"/>
    <row r="457" s="50" customFormat="1" ht="15" customHeight="1" x14ac:dyDescent="0.2"/>
    <row r="458" s="50" customFormat="1" ht="15" customHeight="1" x14ac:dyDescent="0.2"/>
    <row r="459" s="50" customFormat="1" ht="15" customHeight="1" x14ac:dyDescent="0.2"/>
    <row r="460" s="50" customFormat="1" ht="15" customHeight="1" x14ac:dyDescent="0.2"/>
    <row r="461" s="50" customFormat="1" ht="15" customHeight="1" x14ac:dyDescent="0.2"/>
    <row r="462" s="50" customFormat="1" ht="15" customHeight="1" x14ac:dyDescent="0.2"/>
    <row r="463" s="50" customFormat="1" ht="15" customHeight="1" x14ac:dyDescent="0.2"/>
    <row r="464" s="50" customFormat="1" ht="15" customHeight="1" x14ac:dyDescent="0.2"/>
    <row r="465" s="50" customFormat="1" ht="15" customHeight="1" x14ac:dyDescent="0.2"/>
    <row r="466" s="50" customFormat="1" ht="15" customHeight="1" x14ac:dyDescent="0.2"/>
    <row r="467" s="50" customFormat="1" ht="15" customHeight="1" x14ac:dyDescent="0.2"/>
    <row r="468" s="50" customFormat="1" ht="15" customHeight="1" x14ac:dyDescent="0.2"/>
    <row r="469" s="50" customFormat="1" ht="15" customHeight="1" x14ac:dyDescent="0.2"/>
    <row r="470" s="50" customFormat="1" ht="15" customHeight="1" x14ac:dyDescent="0.2"/>
    <row r="471" s="50" customFormat="1" ht="15" customHeight="1" x14ac:dyDescent="0.2"/>
    <row r="472" s="50" customFormat="1" ht="15" customHeight="1" x14ac:dyDescent="0.2"/>
    <row r="473" s="50" customFormat="1" ht="15" customHeight="1" x14ac:dyDescent="0.2"/>
    <row r="474" s="50" customFormat="1" ht="15" customHeight="1" x14ac:dyDescent="0.2"/>
    <row r="475" s="50" customFormat="1" ht="15" customHeight="1" x14ac:dyDescent="0.2"/>
    <row r="476" s="50" customFormat="1" ht="15" customHeight="1" x14ac:dyDescent="0.2"/>
    <row r="477" s="50" customFormat="1" ht="15" customHeight="1" x14ac:dyDescent="0.2"/>
    <row r="478" s="50" customFormat="1" ht="15" customHeight="1" x14ac:dyDescent="0.2"/>
    <row r="479" s="50" customFormat="1" ht="15" customHeight="1" x14ac:dyDescent="0.2"/>
    <row r="480" s="50" customFormat="1" ht="15" customHeight="1" x14ac:dyDescent="0.2"/>
    <row r="481" s="50" customFormat="1" ht="15" customHeight="1" x14ac:dyDescent="0.2"/>
    <row r="482" s="50" customFormat="1" ht="15" customHeight="1" x14ac:dyDescent="0.2"/>
    <row r="483" s="50" customFormat="1" ht="15" customHeight="1" x14ac:dyDescent="0.2"/>
    <row r="484" s="50" customFormat="1" ht="15" customHeight="1" x14ac:dyDescent="0.2"/>
    <row r="485" s="50" customFormat="1" ht="15" customHeight="1" x14ac:dyDescent="0.2"/>
    <row r="486" s="50" customFormat="1" ht="15" customHeight="1" x14ac:dyDescent="0.2"/>
    <row r="487" s="50" customFormat="1" ht="15" customHeight="1" x14ac:dyDescent="0.2"/>
    <row r="488" s="50" customFormat="1" ht="15" customHeight="1" x14ac:dyDescent="0.2"/>
    <row r="489" s="50" customFormat="1" ht="15" customHeight="1" x14ac:dyDescent="0.2"/>
    <row r="490" s="50" customFormat="1" ht="15" customHeight="1" x14ac:dyDescent="0.2"/>
    <row r="491" s="50" customFormat="1" ht="15" customHeight="1" x14ac:dyDescent="0.2"/>
    <row r="492" s="50" customFormat="1" ht="15" customHeight="1" x14ac:dyDescent="0.2"/>
    <row r="493" s="50" customFormat="1" ht="15" customHeight="1" x14ac:dyDescent="0.2"/>
    <row r="494" s="50" customFormat="1" ht="15" customHeight="1" x14ac:dyDescent="0.2"/>
    <row r="495" s="50" customFormat="1" ht="15" customHeight="1" x14ac:dyDescent="0.2"/>
    <row r="496" s="50" customFormat="1" ht="15" customHeight="1" x14ac:dyDescent="0.2"/>
    <row r="497" s="50" customFormat="1" ht="15" customHeight="1" x14ac:dyDescent="0.2"/>
    <row r="498" s="50" customFormat="1" ht="15" customHeight="1" x14ac:dyDescent="0.2"/>
    <row r="499" s="50" customFormat="1" ht="15" customHeight="1" x14ac:dyDescent="0.2"/>
    <row r="500" s="50" customFormat="1" ht="15" customHeight="1" x14ac:dyDescent="0.2"/>
    <row r="501" s="50" customFormat="1" ht="15" customHeight="1" x14ac:dyDescent="0.2"/>
    <row r="502" s="50" customFormat="1" ht="15" customHeight="1" x14ac:dyDescent="0.2"/>
    <row r="503" s="50" customFormat="1" ht="15" customHeight="1" x14ac:dyDescent="0.2"/>
    <row r="504" s="50" customFormat="1" ht="15" customHeight="1" x14ac:dyDescent="0.2"/>
    <row r="505" s="50" customFormat="1" ht="15" customHeight="1" x14ac:dyDescent="0.2"/>
    <row r="506" s="50" customFormat="1" ht="15" customHeight="1" x14ac:dyDescent="0.2"/>
    <row r="507" s="50" customFormat="1" ht="15" customHeight="1" x14ac:dyDescent="0.2"/>
    <row r="508" s="50" customFormat="1" ht="15" customHeight="1" x14ac:dyDescent="0.2"/>
    <row r="509" s="50" customFormat="1" ht="15" customHeight="1" x14ac:dyDescent="0.2"/>
    <row r="510" s="50" customFormat="1" ht="15" customHeight="1" x14ac:dyDescent="0.2"/>
    <row r="511" s="50" customFormat="1" ht="15" customHeight="1" x14ac:dyDescent="0.2"/>
    <row r="512" s="50" customFormat="1" ht="15" customHeight="1" x14ac:dyDescent="0.2"/>
    <row r="513" s="50" customFormat="1" ht="15" customHeight="1" x14ac:dyDescent="0.2"/>
    <row r="514" s="50" customFormat="1" ht="15" customHeight="1" x14ac:dyDescent="0.2"/>
    <row r="515" s="50" customFormat="1" ht="15" customHeight="1" x14ac:dyDescent="0.2"/>
    <row r="516" s="50" customFormat="1" ht="15" customHeight="1" x14ac:dyDescent="0.2"/>
    <row r="517" s="50" customFormat="1" ht="15" customHeight="1" x14ac:dyDescent="0.2"/>
    <row r="518" s="50" customFormat="1" ht="15" customHeight="1" x14ac:dyDescent="0.2"/>
    <row r="519" s="50" customFormat="1" ht="15" customHeight="1" x14ac:dyDescent="0.2"/>
    <row r="520" s="50" customFormat="1" ht="15" customHeight="1" x14ac:dyDescent="0.2"/>
    <row r="521" s="50" customFormat="1" ht="15" customHeight="1" x14ac:dyDescent="0.2"/>
    <row r="522" s="50" customFormat="1" ht="15" customHeight="1" x14ac:dyDescent="0.2"/>
    <row r="523" s="50" customFormat="1" ht="15" customHeight="1" x14ac:dyDescent="0.2"/>
    <row r="524" s="50" customFormat="1" ht="15" customHeight="1" x14ac:dyDescent="0.2"/>
    <row r="525" s="50" customFormat="1" ht="15" customHeight="1" x14ac:dyDescent="0.2"/>
    <row r="526" s="50" customFormat="1" ht="15" customHeight="1" x14ac:dyDescent="0.2"/>
    <row r="527" s="50" customFormat="1" ht="15" customHeight="1" x14ac:dyDescent="0.2"/>
    <row r="528" s="50" customFormat="1" ht="15" customHeight="1" x14ac:dyDescent="0.2"/>
    <row r="529" s="50" customFormat="1" ht="15" customHeight="1" x14ac:dyDescent="0.2"/>
    <row r="530" s="50" customFormat="1" ht="15" customHeight="1" x14ac:dyDescent="0.2"/>
    <row r="531" s="50" customFormat="1" ht="15" customHeight="1" x14ac:dyDescent="0.2"/>
    <row r="532" s="50" customFormat="1" ht="15" customHeight="1" x14ac:dyDescent="0.2"/>
    <row r="533" s="50" customFormat="1" ht="15" customHeight="1" x14ac:dyDescent="0.2"/>
    <row r="534" s="50" customFormat="1" ht="15" customHeight="1" x14ac:dyDescent="0.2"/>
    <row r="535" s="50" customFormat="1" ht="15" customHeight="1" x14ac:dyDescent="0.2"/>
    <row r="536" s="50" customFormat="1" ht="15" customHeight="1" x14ac:dyDescent="0.2"/>
    <row r="537" s="50" customFormat="1" ht="15" customHeight="1" x14ac:dyDescent="0.2"/>
    <row r="538" s="50" customFormat="1" ht="15" customHeight="1" x14ac:dyDescent="0.2"/>
    <row r="539" s="50" customFormat="1" ht="15" customHeight="1" x14ac:dyDescent="0.2"/>
    <row r="540" s="50" customFormat="1" ht="15" customHeight="1" x14ac:dyDescent="0.2"/>
    <row r="541" s="50" customFormat="1" ht="15" customHeight="1" x14ac:dyDescent="0.2"/>
    <row r="542" s="50" customFormat="1" ht="15" customHeight="1" x14ac:dyDescent="0.2"/>
    <row r="543" s="50" customFormat="1" ht="15" customHeight="1" x14ac:dyDescent="0.2"/>
    <row r="544" s="50" customFormat="1" ht="15" customHeight="1" x14ac:dyDescent="0.2"/>
    <row r="545" s="50" customFormat="1" ht="15" customHeight="1" x14ac:dyDescent="0.2"/>
    <row r="546" s="50" customFormat="1" ht="15" customHeight="1" x14ac:dyDescent="0.2"/>
    <row r="547" s="50" customFormat="1" ht="15" customHeight="1" x14ac:dyDescent="0.2"/>
    <row r="548" s="50" customFormat="1" ht="15" customHeight="1" x14ac:dyDescent="0.2"/>
    <row r="549" s="50" customFormat="1" ht="15" customHeight="1" x14ac:dyDescent="0.2"/>
    <row r="550" s="50" customFormat="1" ht="15" customHeight="1" x14ac:dyDescent="0.2"/>
    <row r="551" s="50" customFormat="1" ht="15" customHeight="1" x14ac:dyDescent="0.2"/>
    <row r="552" s="50" customFormat="1" ht="15" customHeight="1" x14ac:dyDescent="0.2"/>
    <row r="553" s="50" customFormat="1" ht="15" customHeight="1" x14ac:dyDescent="0.2"/>
    <row r="554" s="50" customFormat="1" ht="15" customHeight="1" x14ac:dyDescent="0.2"/>
    <row r="555" s="50" customFormat="1" ht="15" customHeight="1" x14ac:dyDescent="0.2"/>
    <row r="556" s="50" customFormat="1" ht="15" customHeight="1" x14ac:dyDescent="0.2"/>
    <row r="557" s="50" customFormat="1" ht="15" customHeight="1" x14ac:dyDescent="0.2"/>
    <row r="558" s="50" customFormat="1" ht="15" customHeight="1" x14ac:dyDescent="0.2"/>
    <row r="559" s="50" customFormat="1" ht="15" customHeight="1" x14ac:dyDescent="0.2"/>
    <row r="560" s="50" customFormat="1" ht="15" customHeight="1" x14ac:dyDescent="0.2"/>
    <row r="561" s="50" customFormat="1" ht="15" customHeight="1" x14ac:dyDescent="0.2"/>
    <row r="562" s="50" customFormat="1" ht="15" customHeight="1" x14ac:dyDescent="0.2"/>
    <row r="563" s="50" customFormat="1" ht="15" customHeight="1" x14ac:dyDescent="0.2"/>
    <row r="564" s="50" customFormat="1" ht="15" customHeight="1" x14ac:dyDescent="0.2"/>
    <row r="565" s="50" customFormat="1" ht="15" customHeight="1" x14ac:dyDescent="0.2"/>
    <row r="566" s="50" customFormat="1" ht="15" customHeight="1" x14ac:dyDescent="0.2"/>
    <row r="567" s="50" customFormat="1" ht="15" customHeight="1" x14ac:dyDescent="0.2"/>
    <row r="568" s="50" customFormat="1" ht="15" customHeight="1" x14ac:dyDescent="0.2"/>
    <row r="569" s="50" customFormat="1" ht="15" customHeight="1" x14ac:dyDescent="0.2"/>
    <row r="570" s="50" customFormat="1" ht="15" customHeight="1" x14ac:dyDescent="0.2"/>
    <row r="571" s="50" customFormat="1" ht="15" customHeight="1" x14ac:dyDescent="0.2"/>
    <row r="572" s="50" customFormat="1" ht="15" customHeight="1" x14ac:dyDescent="0.2"/>
    <row r="573" s="50" customFormat="1" ht="15" customHeight="1" x14ac:dyDescent="0.2"/>
    <row r="574" s="50" customFormat="1" ht="15" customHeight="1" x14ac:dyDescent="0.2"/>
    <row r="575" s="50" customFormat="1" ht="15" customHeight="1" x14ac:dyDescent="0.2"/>
    <row r="576" s="50" customFormat="1" ht="15" customHeight="1" x14ac:dyDescent="0.2"/>
    <row r="577" s="50" customFormat="1" ht="15" customHeight="1" x14ac:dyDescent="0.2"/>
    <row r="578" s="50" customFormat="1" ht="15" customHeight="1" x14ac:dyDescent="0.2"/>
    <row r="579" s="50" customFormat="1" ht="15" customHeight="1" x14ac:dyDescent="0.2"/>
    <row r="580" s="50" customFormat="1" ht="15" customHeight="1" x14ac:dyDescent="0.2"/>
    <row r="581" s="50" customFormat="1" ht="15" customHeight="1" x14ac:dyDescent="0.2"/>
    <row r="582" s="50" customFormat="1" ht="15" customHeight="1" x14ac:dyDescent="0.2"/>
    <row r="583" s="50" customFormat="1" ht="15" customHeight="1" x14ac:dyDescent="0.2"/>
    <row r="584" s="50" customFormat="1" ht="15" customHeight="1" x14ac:dyDescent="0.2"/>
    <row r="585" s="50" customFormat="1" ht="15" customHeight="1" x14ac:dyDescent="0.2"/>
    <row r="586" s="50" customFormat="1" ht="15" customHeight="1" x14ac:dyDescent="0.2"/>
    <row r="587" s="50" customFormat="1" ht="15" customHeight="1" x14ac:dyDescent="0.2"/>
    <row r="588" s="50" customFormat="1" ht="15" customHeight="1" x14ac:dyDescent="0.2"/>
    <row r="589" s="50" customFormat="1" ht="15" customHeight="1" x14ac:dyDescent="0.2"/>
    <row r="590" s="50" customFormat="1" ht="15" customHeight="1" x14ac:dyDescent="0.2"/>
    <row r="591" s="50" customFormat="1" ht="15" customHeight="1" x14ac:dyDescent="0.2"/>
    <row r="592" s="50" customFormat="1" ht="15" customHeight="1" x14ac:dyDescent="0.2"/>
    <row r="593" s="50" customFormat="1" ht="15" customHeight="1" x14ac:dyDescent="0.2"/>
    <row r="594" s="50" customFormat="1" ht="15" customHeight="1" x14ac:dyDescent="0.2"/>
    <row r="595" s="50" customFormat="1" ht="15" customHeight="1" x14ac:dyDescent="0.2"/>
    <row r="596" s="50" customFormat="1" ht="15" customHeight="1" x14ac:dyDescent="0.2"/>
    <row r="597" s="50" customFormat="1" ht="15" customHeight="1" x14ac:dyDescent="0.2"/>
    <row r="598" s="50" customFormat="1" ht="15" customHeight="1" x14ac:dyDescent="0.2"/>
    <row r="599" s="50" customFormat="1" ht="15" customHeight="1" x14ac:dyDescent="0.2"/>
    <row r="600" s="50" customFormat="1" ht="15" customHeight="1" x14ac:dyDescent="0.2"/>
    <row r="601" s="50" customFormat="1" ht="15" customHeight="1" x14ac:dyDescent="0.2"/>
    <row r="602" s="50" customFormat="1" ht="15" customHeight="1" x14ac:dyDescent="0.2"/>
    <row r="603" s="50" customFormat="1" ht="15" customHeight="1" x14ac:dyDescent="0.2"/>
    <row r="604" s="50" customFormat="1" ht="15" customHeight="1" x14ac:dyDescent="0.2"/>
    <row r="605" s="50" customFormat="1" ht="15" customHeight="1" x14ac:dyDescent="0.2"/>
    <row r="606" s="50" customFormat="1" ht="15" customHeight="1" x14ac:dyDescent="0.2"/>
    <row r="607" s="50" customFormat="1" ht="15" customHeight="1" x14ac:dyDescent="0.2"/>
    <row r="608" s="50" customFormat="1" ht="15" customHeight="1" x14ac:dyDescent="0.2"/>
    <row r="609" s="50" customFormat="1" ht="15" customHeight="1" x14ac:dyDescent="0.2"/>
    <row r="610" s="50" customFormat="1" ht="15" customHeight="1" x14ac:dyDescent="0.2"/>
    <row r="611" s="50" customFormat="1" ht="15" customHeight="1" x14ac:dyDescent="0.2"/>
    <row r="612" s="50" customFormat="1" ht="15" customHeight="1" x14ac:dyDescent="0.2"/>
    <row r="613" s="50" customFormat="1" ht="15" customHeight="1" x14ac:dyDescent="0.2"/>
    <row r="614" s="50" customFormat="1" ht="15" customHeight="1" x14ac:dyDescent="0.2"/>
    <row r="615" s="50" customFormat="1" ht="15" customHeight="1" x14ac:dyDescent="0.2"/>
    <row r="616" s="50" customFormat="1" ht="15" customHeight="1" x14ac:dyDescent="0.2"/>
    <row r="617" s="50" customFormat="1" ht="15" customHeight="1" x14ac:dyDescent="0.2"/>
    <row r="618" s="50" customFormat="1" ht="15" customHeight="1" x14ac:dyDescent="0.2"/>
    <row r="619" s="50" customFormat="1" ht="15" customHeight="1" x14ac:dyDescent="0.2"/>
    <row r="620" s="50" customFormat="1" ht="15" customHeight="1" x14ac:dyDescent="0.2"/>
    <row r="621" s="50" customFormat="1" ht="15" customHeight="1" x14ac:dyDescent="0.2"/>
    <row r="622" s="50" customFormat="1" ht="15" customHeight="1" x14ac:dyDescent="0.2"/>
    <row r="623" s="50" customFormat="1" ht="15" customHeight="1" x14ac:dyDescent="0.2"/>
    <row r="624" s="50" customFormat="1" ht="15" customHeight="1" x14ac:dyDescent="0.2"/>
    <row r="625" s="50" customFormat="1" ht="15" customHeight="1" x14ac:dyDescent="0.2"/>
    <row r="626" s="50" customFormat="1" ht="15" customHeight="1" x14ac:dyDescent="0.2"/>
    <row r="627" s="50" customFormat="1" ht="15" customHeight="1" x14ac:dyDescent="0.2"/>
    <row r="628" s="50" customFormat="1" ht="15" customHeight="1" x14ac:dyDescent="0.2"/>
    <row r="629" s="50" customFormat="1" ht="15" customHeight="1" x14ac:dyDescent="0.2"/>
    <row r="630" s="50" customFormat="1" ht="15" customHeight="1" x14ac:dyDescent="0.2"/>
    <row r="631" s="50" customFormat="1" ht="15" customHeight="1" x14ac:dyDescent="0.2"/>
    <row r="632" s="50" customFormat="1" ht="15" customHeight="1" x14ac:dyDescent="0.2"/>
    <row r="633" s="50" customFormat="1" ht="15" customHeight="1" x14ac:dyDescent="0.2"/>
    <row r="634" s="50" customFormat="1" ht="15" customHeight="1" x14ac:dyDescent="0.2"/>
    <row r="635" s="50" customFormat="1" ht="15" customHeight="1" x14ac:dyDescent="0.2"/>
    <row r="636" s="50" customFormat="1" ht="15" customHeight="1" x14ac:dyDescent="0.2"/>
    <row r="637" s="50" customFormat="1" ht="15" customHeight="1" x14ac:dyDescent="0.2"/>
    <row r="638" s="50" customFormat="1" ht="15" customHeight="1" x14ac:dyDescent="0.2"/>
    <row r="639" s="50" customFormat="1" ht="15" customHeight="1" x14ac:dyDescent="0.2"/>
    <row r="640" s="50" customFormat="1" ht="15" customHeight="1" x14ac:dyDescent="0.2"/>
    <row r="641" s="50" customFormat="1" ht="15" customHeight="1" x14ac:dyDescent="0.2"/>
    <row r="642" s="50" customFormat="1" ht="15" customHeight="1" x14ac:dyDescent="0.2"/>
    <row r="643" s="50" customFormat="1" ht="15" customHeight="1" x14ac:dyDescent="0.2"/>
    <row r="644" s="50" customFormat="1" ht="15" customHeight="1" x14ac:dyDescent="0.2"/>
    <row r="645" s="50" customFormat="1" ht="15" customHeight="1" x14ac:dyDescent="0.2"/>
    <row r="646" s="50" customFormat="1" ht="15" customHeight="1" x14ac:dyDescent="0.2"/>
    <row r="647" s="50" customFormat="1" ht="15" customHeight="1" x14ac:dyDescent="0.2"/>
    <row r="648" s="50" customFormat="1" ht="15" customHeight="1" x14ac:dyDescent="0.2"/>
    <row r="649" s="50" customFormat="1" ht="15" customHeight="1" x14ac:dyDescent="0.2"/>
    <row r="650" s="50" customFormat="1" ht="15" customHeight="1" x14ac:dyDescent="0.2"/>
    <row r="651" s="50" customFormat="1" ht="15" customHeight="1" x14ac:dyDescent="0.2"/>
    <row r="652" s="50" customFormat="1" ht="15" customHeight="1" x14ac:dyDescent="0.2"/>
    <row r="653" s="50" customFormat="1" ht="15" customHeight="1" x14ac:dyDescent="0.2"/>
    <row r="654" s="50" customFormat="1" ht="15" customHeight="1" x14ac:dyDescent="0.2"/>
    <row r="655" s="50" customFormat="1" ht="15" customHeight="1" x14ac:dyDescent="0.2"/>
    <row r="656" s="50" customFormat="1" ht="15" customHeight="1" x14ac:dyDescent="0.2"/>
    <row r="657" s="50" customFormat="1" ht="15" customHeight="1" x14ac:dyDescent="0.2"/>
    <row r="658" s="50" customFormat="1" ht="15" customHeight="1" x14ac:dyDescent="0.2"/>
    <row r="659" s="50" customFormat="1" ht="15" customHeight="1" x14ac:dyDescent="0.2"/>
    <row r="660" s="50" customFormat="1" ht="15" customHeight="1" x14ac:dyDescent="0.2"/>
    <row r="661" s="50" customFormat="1" ht="15" customHeight="1" x14ac:dyDescent="0.2"/>
    <row r="662" s="50" customFormat="1" ht="15" customHeight="1" x14ac:dyDescent="0.2"/>
    <row r="663" s="50" customFormat="1" ht="15" customHeight="1" x14ac:dyDescent="0.2"/>
    <row r="664" s="50" customFormat="1" ht="15" customHeight="1" x14ac:dyDescent="0.2"/>
    <row r="665" s="50" customFormat="1" ht="15" customHeight="1" x14ac:dyDescent="0.2"/>
    <row r="666" s="50" customFormat="1" ht="15" customHeight="1" x14ac:dyDescent="0.2"/>
    <row r="667" s="50" customFormat="1" ht="15" customHeight="1" x14ac:dyDescent="0.2"/>
    <row r="668" s="50" customFormat="1" ht="15" customHeight="1" x14ac:dyDescent="0.2"/>
    <row r="669" s="50" customFormat="1" ht="15" customHeight="1" x14ac:dyDescent="0.2"/>
    <row r="670" s="50" customFormat="1" ht="15" customHeight="1" x14ac:dyDescent="0.2"/>
    <row r="671" s="50" customFormat="1" ht="15" customHeight="1" x14ac:dyDescent="0.2"/>
    <row r="672" s="50" customFormat="1" ht="15" customHeight="1" x14ac:dyDescent="0.2"/>
    <row r="673" s="50" customFormat="1" ht="15" customHeight="1" x14ac:dyDescent="0.2"/>
    <row r="674" s="50" customFormat="1" ht="15" customHeight="1" x14ac:dyDescent="0.2"/>
    <row r="675" s="50" customFormat="1" ht="15" customHeight="1" x14ac:dyDescent="0.2"/>
    <row r="676" s="50" customFormat="1" ht="15" customHeight="1" x14ac:dyDescent="0.2"/>
    <row r="677" s="50" customFormat="1" ht="15" customHeight="1" x14ac:dyDescent="0.2"/>
    <row r="678" s="50" customFormat="1" ht="15" customHeight="1" x14ac:dyDescent="0.2"/>
    <row r="679" s="50" customFormat="1" ht="15" customHeight="1" x14ac:dyDescent="0.2"/>
    <row r="680" s="50" customFormat="1" ht="15" customHeight="1" x14ac:dyDescent="0.2"/>
    <row r="681" s="50" customFormat="1" ht="15" customHeight="1" x14ac:dyDescent="0.2"/>
    <row r="682" s="50" customFormat="1" ht="15" customHeight="1" x14ac:dyDescent="0.2"/>
    <row r="683" s="50" customFormat="1" ht="15" customHeight="1" x14ac:dyDescent="0.2"/>
    <row r="684" s="50" customFormat="1" ht="15" customHeight="1" x14ac:dyDescent="0.2"/>
    <row r="685" s="50" customFormat="1" ht="15" customHeight="1" x14ac:dyDescent="0.2"/>
    <row r="686" s="50" customFormat="1" ht="15" customHeight="1" x14ac:dyDescent="0.2"/>
    <row r="687" s="50" customFormat="1" ht="15" customHeight="1" x14ac:dyDescent="0.2"/>
    <row r="688" s="50" customFormat="1" ht="15" customHeight="1" x14ac:dyDescent="0.2"/>
    <row r="689" s="50" customFormat="1" ht="15" customHeight="1" x14ac:dyDescent="0.2"/>
    <row r="690" s="50" customFormat="1" ht="15" customHeight="1" x14ac:dyDescent="0.2"/>
    <row r="691" s="50" customFormat="1" ht="15" customHeight="1" x14ac:dyDescent="0.2"/>
    <row r="692" s="50" customFormat="1" ht="15" customHeight="1" x14ac:dyDescent="0.2"/>
    <row r="693" s="50" customFormat="1" ht="15" customHeight="1" x14ac:dyDescent="0.2"/>
    <row r="694" s="50" customFormat="1" ht="15" customHeight="1" x14ac:dyDescent="0.2"/>
    <row r="695" s="50" customFormat="1" ht="15" customHeight="1" x14ac:dyDescent="0.2"/>
    <row r="696" s="50" customFormat="1" ht="15" customHeight="1" x14ac:dyDescent="0.2"/>
    <row r="697" s="50" customFormat="1" ht="15" customHeight="1" x14ac:dyDescent="0.2"/>
    <row r="698" s="50" customFormat="1" ht="15" customHeight="1" x14ac:dyDescent="0.2"/>
    <row r="699" s="50" customFormat="1" ht="15" customHeight="1" x14ac:dyDescent="0.2"/>
    <row r="700" s="50" customFormat="1" ht="15" customHeight="1" x14ac:dyDescent="0.2"/>
    <row r="701" s="50" customFormat="1" ht="15" customHeight="1" x14ac:dyDescent="0.2"/>
    <row r="702" s="50" customFormat="1" ht="15" customHeight="1" x14ac:dyDescent="0.2"/>
    <row r="703" s="50" customFormat="1" ht="15" customHeight="1" x14ac:dyDescent="0.2"/>
    <row r="704" s="50" customFormat="1" ht="15" customHeight="1" x14ac:dyDescent="0.2"/>
    <row r="705" s="50" customFormat="1" ht="15" customHeight="1" x14ac:dyDescent="0.2"/>
    <row r="706" s="50" customFormat="1" ht="15" customHeight="1" x14ac:dyDescent="0.2"/>
    <row r="707" s="50" customFormat="1" ht="15" customHeight="1" x14ac:dyDescent="0.2"/>
    <row r="708" s="50" customFormat="1" ht="15" customHeight="1" x14ac:dyDescent="0.2"/>
    <row r="709" s="50" customFormat="1" ht="15" customHeight="1" x14ac:dyDescent="0.2"/>
    <row r="710" s="50" customFormat="1" ht="15" customHeight="1" x14ac:dyDescent="0.2"/>
    <row r="711" s="50" customFormat="1" ht="15" customHeight="1" x14ac:dyDescent="0.2"/>
    <row r="712" s="50" customFormat="1" ht="15" customHeight="1" x14ac:dyDescent="0.2"/>
    <row r="713" s="50" customFormat="1" ht="15" customHeight="1" x14ac:dyDescent="0.2"/>
    <row r="714" s="50" customFormat="1" ht="15" customHeight="1" x14ac:dyDescent="0.2"/>
    <row r="715" s="50" customFormat="1" ht="15" customHeight="1" x14ac:dyDescent="0.2"/>
    <row r="716" s="50" customFormat="1" ht="15" customHeight="1" x14ac:dyDescent="0.2"/>
    <row r="717" s="50" customFormat="1" ht="15" customHeight="1" x14ac:dyDescent="0.2"/>
    <row r="718" s="50" customFormat="1" ht="15" customHeight="1" x14ac:dyDescent="0.2"/>
    <row r="719" s="50" customFormat="1" ht="15" customHeight="1" x14ac:dyDescent="0.2"/>
    <row r="720" s="50" customFormat="1" ht="15" customHeight="1" x14ac:dyDescent="0.2"/>
    <row r="721" s="50" customFormat="1" ht="15" customHeight="1" x14ac:dyDescent="0.2"/>
    <row r="722" s="50" customFormat="1" ht="15" customHeight="1" x14ac:dyDescent="0.2"/>
    <row r="723" s="50" customFormat="1" ht="15" customHeight="1" x14ac:dyDescent="0.2"/>
    <row r="724" s="50" customFormat="1" ht="15" customHeight="1" x14ac:dyDescent="0.2"/>
    <row r="725" s="50" customFormat="1" ht="15" customHeight="1" x14ac:dyDescent="0.2"/>
    <row r="726" s="50" customFormat="1" ht="15" customHeight="1" x14ac:dyDescent="0.2"/>
    <row r="727" s="50" customFormat="1" ht="15" customHeight="1" x14ac:dyDescent="0.2"/>
    <row r="728" s="50" customFormat="1" ht="15" customHeight="1" x14ac:dyDescent="0.2"/>
    <row r="729" s="50" customFormat="1" ht="15" customHeight="1" x14ac:dyDescent="0.2"/>
    <row r="730" s="50" customFormat="1" ht="15" customHeight="1" x14ac:dyDescent="0.2"/>
    <row r="731" s="50" customFormat="1" ht="15" customHeight="1" x14ac:dyDescent="0.2"/>
  </sheetData>
  <mergeCells count="10">
    <mergeCell ref="C21:E21"/>
    <mergeCell ref="C25:E25"/>
    <mergeCell ref="B28:E28"/>
    <mergeCell ref="B31:E31"/>
    <mergeCell ref="A1:F1"/>
    <mergeCell ref="A2:F2"/>
    <mergeCell ref="A4:F4"/>
    <mergeCell ref="A6:F6"/>
    <mergeCell ref="A7:F7"/>
    <mergeCell ref="A8:F8"/>
  </mergeCells>
  <dataValidations count="1">
    <dataValidation type="list" allowBlank="1" showInputMessage="1" showErrorMessage="1" sqref="D24 B11:B14 D17:D19 B17:B20 B24 D11:D14">
      <formula1>"X"</formula1>
    </dataValidation>
  </dataValidations>
  <pageMargins left="0.75" right="0.75" top="0.75" bottom="0.5" header="0.5" footer="0.5"/>
  <pageSetup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57"/>
  <sheetViews>
    <sheetView zoomScaleNormal="100" zoomScaleSheetLayoutView="100" workbookViewId="0">
      <selection activeCell="G37" sqref="G37"/>
    </sheetView>
  </sheetViews>
  <sheetFormatPr defaultRowHeight="12" x14ac:dyDescent="0.2"/>
  <cols>
    <col min="1" max="1" width="9" style="3" customWidth="1"/>
    <col min="2" max="2" width="17" style="3" customWidth="1"/>
    <col min="3" max="3" width="17.7109375" style="3" customWidth="1"/>
    <col min="4" max="4" width="8.7109375" style="3" customWidth="1"/>
    <col min="5" max="5" width="6" style="3" customWidth="1"/>
    <col min="6" max="6" width="11.28515625" style="12" customWidth="1"/>
    <col min="7" max="7" width="5.85546875" style="12" customWidth="1"/>
    <col min="8" max="8" width="15" style="3" customWidth="1"/>
    <col min="9" max="16384" width="9.140625" style="6"/>
  </cols>
  <sheetData>
    <row r="1" spans="1:22" x14ac:dyDescent="0.2">
      <c r="G1" s="4" t="s">
        <v>953</v>
      </c>
      <c r="H1" s="5"/>
    </row>
    <row r="2" spans="1:22" x14ac:dyDescent="0.2">
      <c r="A2" s="3" t="s">
        <v>3443</v>
      </c>
      <c r="G2" s="4"/>
      <c r="H2" s="7"/>
    </row>
    <row r="3" spans="1:22" x14ac:dyDescent="0.2">
      <c r="B3" s="99" t="str">
        <f>ContractName</f>
        <v>MASTER TO COPY TO NEW FOLDER</v>
      </c>
      <c r="C3" s="100"/>
      <c r="D3" s="101"/>
      <c r="E3" s="8"/>
      <c r="G3" s="9" t="s">
        <v>954</v>
      </c>
      <c r="H3" s="10" t="s">
        <v>994</v>
      </c>
    </row>
    <row r="4" spans="1:22" x14ac:dyDescent="0.2">
      <c r="B4" s="102"/>
      <c r="C4" s="103"/>
      <c r="D4" s="104"/>
      <c r="E4" s="8"/>
      <c r="G4" s="9" t="s">
        <v>955</v>
      </c>
      <c r="H4" s="40">
        <f>ContractNbr</f>
        <v>0</v>
      </c>
    </row>
    <row r="5" spans="1:22" x14ac:dyDescent="0.2">
      <c r="B5" s="102"/>
      <c r="C5" s="103"/>
      <c r="D5" s="104"/>
      <c r="E5" s="8"/>
      <c r="G5" s="9" t="s">
        <v>3474</v>
      </c>
      <c r="H5" s="11"/>
    </row>
    <row r="6" spans="1:22" x14ac:dyDescent="0.2">
      <c r="B6" s="105"/>
      <c r="C6" s="106"/>
      <c r="D6" s="107"/>
      <c r="E6" s="8"/>
      <c r="G6" s="9" t="s">
        <v>956</v>
      </c>
      <c r="H6" s="11"/>
    </row>
    <row r="7" spans="1:22" x14ac:dyDescent="0.2">
      <c r="B7" s="82"/>
      <c r="C7" s="82"/>
      <c r="D7" s="82"/>
      <c r="E7" s="8"/>
      <c r="F7" s="6"/>
      <c r="G7" s="9" t="s">
        <v>3496</v>
      </c>
      <c r="H7" s="11"/>
      <c r="I7" s="3"/>
      <c r="J7" s="3"/>
      <c r="K7" s="3"/>
      <c r="L7" s="3"/>
      <c r="M7" s="3"/>
      <c r="N7" s="3"/>
      <c r="O7" s="3"/>
      <c r="P7" s="3"/>
      <c r="Q7" s="3"/>
      <c r="R7" s="3"/>
      <c r="S7" s="3"/>
      <c r="T7" s="3"/>
      <c r="U7" s="3"/>
      <c r="V7" s="3"/>
    </row>
    <row r="8" spans="1:22" x14ac:dyDescent="0.2">
      <c r="A8" s="3" t="s">
        <v>3442</v>
      </c>
    </row>
    <row r="9" spans="1:22" x14ac:dyDescent="0.2">
      <c r="B9" s="108"/>
      <c r="C9" s="109"/>
      <c r="D9" s="110"/>
      <c r="F9" s="8" t="s">
        <v>957</v>
      </c>
    </row>
    <row r="10" spans="1:22" x14ac:dyDescent="0.2">
      <c r="B10" s="111"/>
      <c r="C10" s="112"/>
      <c r="D10" s="113"/>
      <c r="F10" s="95"/>
      <c r="G10" s="95"/>
      <c r="H10" s="95"/>
    </row>
    <row r="11" spans="1:22" x14ac:dyDescent="0.2">
      <c r="B11" s="111"/>
      <c r="C11" s="112"/>
      <c r="D11" s="113"/>
      <c r="F11" s="95"/>
      <c r="G11" s="95"/>
      <c r="H11" s="95"/>
    </row>
    <row r="12" spans="1:22" x14ac:dyDescent="0.2">
      <c r="B12" s="111"/>
      <c r="C12" s="112"/>
      <c r="D12" s="113"/>
      <c r="F12" s="117"/>
      <c r="G12" s="117"/>
      <c r="H12" s="117"/>
    </row>
    <row r="13" spans="1:22" x14ac:dyDescent="0.2">
      <c r="B13" s="114"/>
      <c r="C13" s="115"/>
      <c r="D13" s="116"/>
      <c r="F13" s="117"/>
      <c r="G13" s="117"/>
      <c r="H13" s="117"/>
    </row>
    <row r="14" spans="1:22" x14ac:dyDescent="0.2">
      <c r="A14" s="3" t="s">
        <v>959</v>
      </c>
      <c r="H14" s="3" t="s">
        <v>958</v>
      </c>
    </row>
    <row r="15" spans="1:22" x14ac:dyDescent="0.2">
      <c r="B15" s="96">
        <f>('CO1'!B15)</f>
        <v>0</v>
      </c>
      <c r="C15" s="96"/>
      <c r="D15" s="96"/>
      <c r="E15" s="96"/>
      <c r="F15" s="96"/>
      <c r="G15" s="96"/>
      <c r="H15" s="96"/>
    </row>
    <row r="16" spans="1:22" x14ac:dyDescent="0.2">
      <c r="B16" s="96" t="str">
        <f>('CO1'!B16)</f>
        <v/>
      </c>
      <c r="C16" s="96"/>
      <c r="D16" s="96"/>
      <c r="E16" s="96"/>
      <c r="F16" s="96"/>
      <c r="G16" s="96"/>
      <c r="H16" s="96"/>
    </row>
    <row r="17" spans="1:14" x14ac:dyDescent="0.2">
      <c r="B17" s="96" t="str">
        <f>('CO1'!B17)</f>
        <v/>
      </c>
      <c r="C17" s="96"/>
      <c r="D17" s="96"/>
      <c r="E17" s="96"/>
      <c r="F17" s="96"/>
      <c r="G17" s="96"/>
      <c r="H17" s="96"/>
    </row>
    <row r="18" spans="1:14" ht="10.5" customHeight="1" x14ac:dyDescent="0.2"/>
    <row r="19" spans="1:14" x14ac:dyDescent="0.2">
      <c r="A19" s="3" t="s">
        <v>960</v>
      </c>
      <c r="H19" s="47" t="str">
        <f>Mark</f>
        <v>*Mark if negotiated (N) or bid (B) unit price</v>
      </c>
    </row>
    <row r="20" spans="1:14" x14ac:dyDescent="0.2">
      <c r="A20" s="48" t="s">
        <v>961</v>
      </c>
      <c r="B20" s="97" t="s">
        <v>962</v>
      </c>
      <c r="C20" s="98"/>
      <c r="D20" s="48" t="s">
        <v>963</v>
      </c>
      <c r="E20" s="49" t="s">
        <v>964</v>
      </c>
      <c r="F20" s="48" t="s">
        <v>965</v>
      </c>
      <c r="G20" s="48" t="s">
        <v>3445</v>
      </c>
      <c r="H20" s="48" t="s">
        <v>966</v>
      </c>
    </row>
    <row r="21" spans="1:14" ht="18" customHeight="1" x14ac:dyDescent="0.2">
      <c r="A21" s="15"/>
      <c r="B21" s="124"/>
      <c r="C21" s="125"/>
      <c r="D21" s="16"/>
      <c r="E21" s="17"/>
      <c r="F21" s="18"/>
      <c r="G21" s="18"/>
      <c r="H21" s="19">
        <f>D21*F21</f>
        <v>0</v>
      </c>
    </row>
    <row r="22" spans="1:14" ht="18" customHeight="1" x14ac:dyDescent="0.2">
      <c r="A22" s="15"/>
      <c r="B22" s="124"/>
      <c r="C22" s="125"/>
      <c r="D22" s="16"/>
      <c r="E22" s="17"/>
      <c r="F22" s="18"/>
      <c r="G22" s="18"/>
      <c r="H22" s="19">
        <f t="shared" ref="H22:H27" si="0">D22*F22</f>
        <v>0</v>
      </c>
    </row>
    <row r="23" spans="1:14" ht="18" customHeight="1" x14ac:dyDescent="0.2">
      <c r="A23" s="15"/>
      <c r="B23" s="124"/>
      <c r="C23" s="125"/>
      <c r="D23" s="16"/>
      <c r="E23" s="17"/>
      <c r="F23" s="18"/>
      <c r="G23" s="18"/>
      <c r="H23" s="19">
        <f t="shared" si="0"/>
        <v>0</v>
      </c>
    </row>
    <row r="24" spans="1:14" ht="18" customHeight="1" x14ac:dyDescent="0.2">
      <c r="A24" s="15"/>
      <c r="B24" s="124"/>
      <c r="C24" s="125"/>
      <c r="D24" s="16"/>
      <c r="E24" s="17"/>
      <c r="F24" s="18"/>
      <c r="G24" s="18"/>
      <c r="H24" s="19">
        <f t="shared" si="0"/>
        <v>0</v>
      </c>
    </row>
    <row r="25" spans="1:14" ht="18" customHeight="1" x14ac:dyDescent="0.2">
      <c r="A25" s="15"/>
      <c r="B25" s="124"/>
      <c r="C25" s="125"/>
      <c r="D25" s="16"/>
      <c r="E25" s="17"/>
      <c r="F25" s="18"/>
      <c r="G25" s="18"/>
      <c r="H25" s="19">
        <f t="shared" si="0"/>
        <v>0</v>
      </c>
    </row>
    <row r="26" spans="1:14" ht="18" customHeight="1" x14ac:dyDescent="0.2">
      <c r="A26" s="15"/>
      <c r="B26" s="124"/>
      <c r="C26" s="125"/>
      <c r="D26" s="16"/>
      <c r="E26" s="17"/>
      <c r="F26" s="18"/>
      <c r="G26" s="18"/>
      <c r="H26" s="19">
        <f t="shared" si="0"/>
        <v>0</v>
      </c>
    </row>
    <row r="27" spans="1:14" ht="18" customHeight="1" x14ac:dyDescent="0.2">
      <c r="A27" s="15"/>
      <c r="B27" s="124"/>
      <c r="C27" s="125"/>
      <c r="D27" s="16"/>
      <c r="E27" s="17"/>
      <c r="F27" s="18"/>
      <c r="G27" s="18"/>
      <c r="H27" s="19">
        <f t="shared" si="0"/>
        <v>0</v>
      </c>
    </row>
    <row r="28" spans="1:14" ht="18" customHeight="1" x14ac:dyDescent="0.35">
      <c r="A28" s="73"/>
      <c r="B28" s="74"/>
      <c r="C28" s="74"/>
      <c r="D28" s="75"/>
      <c r="E28" s="76"/>
      <c r="F28" s="79" t="s">
        <v>3483</v>
      </c>
      <c r="G28" s="77"/>
      <c r="H28" s="63"/>
    </row>
    <row r="29" spans="1:14" x14ac:dyDescent="0.2">
      <c r="A29" s="3" t="s">
        <v>967</v>
      </c>
      <c r="F29" s="64" t="e">
        <f>ROUND(H29/H30,4)</f>
        <v>#DIV/0!</v>
      </c>
      <c r="H29" s="19">
        <f>SUM(H21:H27)</f>
        <v>0</v>
      </c>
    </row>
    <row r="30" spans="1:14" x14ac:dyDescent="0.2">
      <c r="A30" s="3" t="s">
        <v>968</v>
      </c>
      <c r="H30" s="41">
        <f>Original</f>
        <v>0</v>
      </c>
    </row>
    <row r="31" spans="1:14" x14ac:dyDescent="0.2">
      <c r="A31" s="3" t="s">
        <v>969</v>
      </c>
      <c r="F31" s="64" t="e">
        <f>ROUND(H31/H30,4)</f>
        <v>#DIV/0!</v>
      </c>
      <c r="H31" s="41">
        <f>CO7net+CO7sumPrevious</f>
        <v>0</v>
      </c>
    </row>
    <row r="32" spans="1:14" x14ac:dyDescent="0.2">
      <c r="A32" s="3" t="s">
        <v>3446</v>
      </c>
      <c r="F32" s="65" t="e">
        <f>ROUND(H32/H30,4)</f>
        <v>#DIV/0!</v>
      </c>
      <c r="G32" s="3"/>
      <c r="H32" s="19">
        <f>SUM(H29:H31)</f>
        <v>0</v>
      </c>
      <c r="I32" s="3"/>
      <c r="J32" s="3"/>
      <c r="K32" s="3"/>
      <c r="L32" s="3"/>
      <c r="M32" s="3"/>
      <c r="N32" s="3"/>
    </row>
    <row r="33" spans="1:8" ht="10.5" customHeight="1" thickBot="1" x14ac:dyDescent="0.25"/>
    <row r="34" spans="1:8" x14ac:dyDescent="0.2">
      <c r="A34" s="126" t="s">
        <v>970</v>
      </c>
      <c r="B34" s="127"/>
      <c r="C34" s="23"/>
      <c r="D34" s="23"/>
      <c r="E34" s="24"/>
      <c r="F34" s="24" t="str">
        <f>IF('CO1'!F34&lt;&gt;0,'CO1'!F34,"")</f>
        <v/>
      </c>
      <c r="G34" s="137" t="str">
        <f>contract</f>
        <v>Calendar Days</v>
      </c>
      <c r="H34" s="138"/>
    </row>
    <row r="35" spans="1:8" x14ac:dyDescent="0.2">
      <c r="A35" s="26" t="s">
        <v>971</v>
      </c>
      <c r="B35" s="12"/>
      <c r="C35" s="12"/>
      <c r="D35" s="12"/>
      <c r="E35" s="27" t="str">
        <f>IF('CO1'!E35&lt;&gt;0,'CO1'!E35,"")</f>
        <v/>
      </c>
      <c r="F35" s="27" t="str">
        <f>IF('CO1'!F35&lt;&gt;0,'CO1'!F35,"")</f>
        <v/>
      </c>
      <c r="G35" s="139" t="str">
        <f>IF('CO1'!G35&lt;&gt;0,'CO1'!G35,"")</f>
        <v/>
      </c>
      <c r="H35" s="140"/>
    </row>
    <row r="36" spans="1:8" x14ac:dyDescent="0.2">
      <c r="A36" s="28" t="s">
        <v>3450</v>
      </c>
      <c r="B36" s="12"/>
      <c r="C36" s="12"/>
      <c r="D36" s="12"/>
      <c r="E36" s="27" t="str">
        <f>IF(SUM('CO7'!E36,'CO7'!E38)&lt;&gt;0,SUM('CO7'!E36,'CO7'!E38),"")</f>
        <v/>
      </c>
      <c r="F36" s="27" t="str">
        <f>IF(SUM('CO7'!F36,'CO7'!F38)&lt;&gt;0,SUM('CO7'!F36,'CO7'!F38),"")</f>
        <v/>
      </c>
      <c r="G36" s="141" t="str">
        <f>IF('CO7'!H37="","",'CO7'!G36+'CO7'!G38)</f>
        <v/>
      </c>
      <c r="H36" s="140"/>
    </row>
    <row r="37" spans="1:8" x14ac:dyDescent="0.2">
      <c r="A37" s="28" t="s">
        <v>3448</v>
      </c>
      <c r="B37" s="12"/>
      <c r="C37" s="12"/>
      <c r="D37" s="12"/>
      <c r="E37" s="27" t="str">
        <f>IF(SUM(E35:E36)&lt;&gt;0,SUM(E35:E36),"")</f>
        <v/>
      </c>
      <c r="F37" s="27" t="str">
        <f>IF(SUM(F35:F36)&lt;&gt;0,SUM(F35:F36),"")</f>
        <v/>
      </c>
      <c r="G37" s="87"/>
      <c r="H37" s="88" t="str">
        <f>IF(G36="","",G35+G36)</f>
        <v/>
      </c>
    </row>
    <row r="38" spans="1:8" x14ac:dyDescent="0.2">
      <c r="A38" s="28" t="s">
        <v>3449</v>
      </c>
      <c r="B38" s="12"/>
      <c r="C38" s="12"/>
      <c r="D38" s="12"/>
      <c r="E38" s="27"/>
      <c r="F38" s="27"/>
      <c r="G38" s="135"/>
      <c r="H38" s="136"/>
    </row>
    <row r="39" spans="1:8" ht="12.75" thickBot="1" x14ac:dyDescent="0.25">
      <c r="A39" s="30" t="s">
        <v>972</v>
      </c>
      <c r="B39" s="31"/>
      <c r="C39" s="31"/>
      <c r="D39" s="31"/>
      <c r="E39" s="32" t="str">
        <f>IF(SUM(E35,E36,E38)&lt;&gt;0,SUM(E35,E36,E38),"")</f>
        <v/>
      </c>
      <c r="F39" s="32" t="str">
        <f>IF(SUM(F35,F36,F38)&lt;&gt;0,SUM(F35,F36,F38),"")</f>
        <v/>
      </c>
      <c r="G39" s="89"/>
      <c r="H39" s="86" t="str">
        <f>IF(AND(G38="",H37=""),"",IF(OR(G38="",G38=0),"",IF(G36="",G38+G35,H37+G38)))</f>
        <v/>
      </c>
    </row>
    <row r="40" spans="1:8" ht="10.5" customHeight="1" x14ac:dyDescent="0.2"/>
    <row r="41" spans="1:8" x14ac:dyDescent="0.2">
      <c r="A41" s="34" t="s">
        <v>973</v>
      </c>
      <c r="B41" s="34"/>
    </row>
    <row r="42" spans="1:8" x14ac:dyDescent="0.2">
      <c r="A42" s="35" t="s">
        <v>974</v>
      </c>
      <c r="B42" s="36"/>
      <c r="C42" s="36"/>
      <c r="D42" s="36"/>
      <c r="E42" s="36"/>
    </row>
    <row r="43" spans="1:8" x14ac:dyDescent="0.2">
      <c r="A43" s="35" t="s">
        <v>975</v>
      </c>
      <c r="B43" s="37"/>
      <c r="C43" s="37"/>
      <c r="D43" s="37"/>
      <c r="E43" s="36"/>
    </row>
    <row r="44" spans="1:8" x14ac:dyDescent="0.2">
      <c r="A44" s="35" t="s">
        <v>953</v>
      </c>
      <c r="B44" s="37"/>
      <c r="C44" s="37"/>
      <c r="D44" s="37"/>
      <c r="E44" s="36"/>
    </row>
    <row r="45" spans="1:8" ht="10.5" customHeight="1" x14ac:dyDescent="0.2"/>
    <row r="46" spans="1:8" x14ac:dyDescent="0.2">
      <c r="A46" s="34" t="s">
        <v>976</v>
      </c>
      <c r="B46" s="34"/>
      <c r="H46" s="12" t="s">
        <v>953</v>
      </c>
    </row>
    <row r="47" spans="1:8" x14ac:dyDescent="0.2">
      <c r="A47" s="35" t="s">
        <v>977</v>
      </c>
      <c r="C47" s="36"/>
      <c r="D47" s="36"/>
      <c r="E47" s="36"/>
      <c r="F47" s="36"/>
      <c r="G47" s="36"/>
      <c r="H47" s="36"/>
    </row>
    <row r="48" spans="1:8" x14ac:dyDescent="0.2">
      <c r="A48" s="35" t="s">
        <v>978</v>
      </c>
      <c r="C48" s="37"/>
      <c r="D48" s="37"/>
      <c r="E48" s="37"/>
      <c r="F48" s="37"/>
      <c r="G48" s="37"/>
      <c r="H48" s="37"/>
    </row>
    <row r="49" spans="1:8" x14ac:dyDescent="0.2">
      <c r="A49" s="35" t="s">
        <v>979</v>
      </c>
      <c r="C49" s="37"/>
      <c r="D49" s="37"/>
      <c r="E49" s="37"/>
      <c r="F49" s="37"/>
      <c r="G49" s="37"/>
      <c r="H49" s="37"/>
    </row>
    <row r="50" spans="1:8" x14ac:dyDescent="0.2">
      <c r="A50" s="35" t="s">
        <v>980</v>
      </c>
      <c r="C50" s="37"/>
      <c r="D50" s="37"/>
      <c r="E50" s="37"/>
      <c r="F50" s="37"/>
      <c r="G50" s="37"/>
      <c r="H50" s="37"/>
    </row>
    <row r="51" spans="1:8" ht="10.5" customHeight="1" x14ac:dyDescent="0.2"/>
    <row r="52" spans="1:8" x14ac:dyDescent="0.2">
      <c r="G52" s="4" t="s">
        <v>3478</v>
      </c>
      <c r="H52" s="59"/>
    </row>
    <row r="53" spans="1:8" ht="10.5" customHeight="1" x14ac:dyDescent="0.2"/>
    <row r="54" spans="1:8" x14ac:dyDescent="0.2">
      <c r="F54" s="12" t="s">
        <v>3139</v>
      </c>
    </row>
    <row r="55" spans="1:8" x14ac:dyDescent="0.2">
      <c r="F55" s="38" t="s">
        <v>3497</v>
      </c>
      <c r="H55" s="39"/>
    </row>
    <row r="56" spans="1:8" x14ac:dyDescent="0.2">
      <c r="F56" s="38" t="s">
        <v>3486</v>
      </c>
      <c r="H56" s="39"/>
    </row>
    <row r="57" spans="1:8" x14ac:dyDescent="0.2">
      <c r="F57" s="38" t="s">
        <v>3441</v>
      </c>
      <c r="H57" s="39"/>
    </row>
  </sheetData>
  <mergeCells count="22">
    <mergeCell ref="G38:H38"/>
    <mergeCell ref="B23:C23"/>
    <mergeCell ref="B24:C24"/>
    <mergeCell ref="B25:C25"/>
    <mergeCell ref="B26:C26"/>
    <mergeCell ref="B27:C27"/>
    <mergeCell ref="G34:H34"/>
    <mergeCell ref="G35:H35"/>
    <mergeCell ref="G36:H36"/>
    <mergeCell ref="A34:B34"/>
    <mergeCell ref="B16:H16"/>
    <mergeCell ref="B17:H17"/>
    <mergeCell ref="B20:C20"/>
    <mergeCell ref="B21:C21"/>
    <mergeCell ref="B22:C22"/>
    <mergeCell ref="B15:H15"/>
    <mergeCell ref="B3:D6"/>
    <mergeCell ref="B9:D13"/>
    <mergeCell ref="F10:H10"/>
    <mergeCell ref="F11:H11"/>
    <mergeCell ref="F12:H12"/>
    <mergeCell ref="F13:H13"/>
  </mergeCells>
  <phoneticPr fontId="0" type="noConversion"/>
  <conditionalFormatting sqref="G35">
    <cfRule type="expression" dxfId="17" priority="5">
      <formula>$G$34="Completion Date"</formula>
    </cfRule>
    <cfRule type="expression" dxfId="16" priority="6">
      <formula>$G$34&lt;&gt;"Completion Date"</formula>
    </cfRule>
  </conditionalFormatting>
  <conditionalFormatting sqref="G39">
    <cfRule type="expression" dxfId="15" priority="3">
      <formula>$G$34="Completion Date"</formula>
    </cfRule>
    <cfRule type="expression" dxfId="14" priority="4">
      <formula>$G$34&lt;&gt;"Completion Date"</formula>
    </cfRule>
  </conditionalFormatting>
  <conditionalFormatting sqref="G37">
    <cfRule type="expression" dxfId="13" priority="1">
      <formula>$G$34="Completion Date"</formula>
    </cfRule>
    <cfRule type="expression" dxfId="12" priority="2">
      <formula>$G$34&lt;&gt;"Completion Date"</formula>
    </cfRule>
  </conditionalFormatting>
  <pageMargins left="0.75" right="0.75" top="0.75" bottom="0.5" header="0.25" footer="0"/>
  <pageSetup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731"/>
  <sheetViews>
    <sheetView zoomScale="150" zoomScaleNormal="150" workbookViewId="0">
      <selection sqref="A1:F1"/>
    </sheetView>
  </sheetViews>
  <sheetFormatPr defaultRowHeight="15" customHeight="1" x14ac:dyDescent="0.2"/>
  <cols>
    <col min="1" max="1" width="2.28515625" style="54" customWidth="1"/>
    <col min="2" max="2" width="3.7109375" style="54" customWidth="1"/>
    <col min="3" max="3" width="37.7109375" style="54" customWidth="1"/>
    <col min="4" max="4" width="5" style="54" customWidth="1"/>
    <col min="5" max="5" width="29.28515625" style="54" customWidth="1"/>
    <col min="6" max="6" width="10.85546875" style="54" customWidth="1"/>
    <col min="7" max="16384" width="9.140625" style="54"/>
  </cols>
  <sheetData>
    <row r="1" spans="1:6" s="50" customFormat="1" ht="12.95" customHeight="1" x14ac:dyDescent="0.2">
      <c r="A1" s="131" t="s">
        <v>982</v>
      </c>
      <c r="B1" s="131"/>
      <c r="C1" s="131"/>
      <c r="D1" s="131"/>
      <c r="E1" s="131"/>
      <c r="F1" s="131"/>
    </row>
    <row r="2" spans="1:6" s="50" customFormat="1" ht="12.95" customHeight="1" x14ac:dyDescent="0.2">
      <c r="A2" s="131" t="s">
        <v>983</v>
      </c>
      <c r="B2" s="131"/>
      <c r="C2" s="131"/>
      <c r="D2" s="131"/>
      <c r="E2" s="131"/>
      <c r="F2" s="131"/>
    </row>
    <row r="3" spans="1:6" s="50" customFormat="1" ht="12" customHeight="1" x14ac:dyDescent="0.2">
      <c r="B3" s="51"/>
    </row>
    <row r="4" spans="1:6" s="50" customFormat="1" ht="12.95" customHeight="1" x14ac:dyDescent="0.2">
      <c r="A4" s="131" t="s">
        <v>984</v>
      </c>
      <c r="B4" s="131"/>
      <c r="C4" s="131"/>
      <c r="D4" s="131"/>
      <c r="E4" s="131"/>
      <c r="F4" s="131"/>
    </row>
    <row r="5" spans="1:6" s="50" customFormat="1" ht="12" customHeight="1" x14ac:dyDescent="0.2"/>
    <row r="6" spans="1:6" s="50" customFormat="1" ht="12.95" customHeight="1" x14ac:dyDescent="0.2">
      <c r="A6" s="131">
        <f>ContractNbr</f>
        <v>0</v>
      </c>
      <c r="B6" s="131"/>
      <c r="C6" s="131"/>
      <c r="D6" s="131"/>
      <c r="E6" s="131"/>
      <c r="F6" s="131"/>
    </row>
    <row r="7" spans="1:6" s="50" customFormat="1" ht="12.95" customHeight="1" x14ac:dyDescent="0.2">
      <c r="A7" s="131" t="str">
        <f>ContractName</f>
        <v>MASTER TO COPY TO NEW FOLDER</v>
      </c>
      <c r="B7" s="131"/>
      <c r="C7" s="131"/>
      <c r="D7" s="131"/>
      <c r="E7" s="131"/>
      <c r="F7" s="131"/>
    </row>
    <row r="8" spans="1:6" s="50" customFormat="1" ht="12.95" customHeight="1" x14ac:dyDescent="0.2">
      <c r="A8" s="131" t="s">
        <v>995</v>
      </c>
      <c r="B8" s="131"/>
      <c r="C8" s="131"/>
      <c r="D8" s="131"/>
      <c r="E8" s="131"/>
      <c r="F8" s="131"/>
    </row>
    <row r="9" spans="1:6" s="50" customFormat="1" ht="12" customHeight="1" x14ac:dyDescent="0.2">
      <c r="B9" s="51"/>
    </row>
    <row r="10" spans="1:6" s="50" customFormat="1" ht="12.95" customHeight="1" x14ac:dyDescent="0.2">
      <c r="A10" s="52" t="s">
        <v>3470</v>
      </c>
    </row>
    <row r="11" spans="1:6" s="50" customFormat="1" ht="12.95" customHeight="1" x14ac:dyDescent="0.2">
      <c r="B11" s="53"/>
      <c r="C11" s="50" t="s">
        <v>3451</v>
      </c>
      <c r="D11" s="53"/>
      <c r="E11" s="50" t="s">
        <v>3454</v>
      </c>
    </row>
    <row r="12" spans="1:6" s="50" customFormat="1" ht="12.95" customHeight="1" x14ac:dyDescent="0.2">
      <c r="B12" s="53"/>
      <c r="C12" s="50" t="s">
        <v>3452</v>
      </c>
      <c r="D12" s="53"/>
      <c r="E12" s="50" t="s">
        <v>3455</v>
      </c>
    </row>
    <row r="13" spans="1:6" s="50" customFormat="1" ht="12.95" customHeight="1" x14ac:dyDescent="0.2">
      <c r="B13" s="53"/>
      <c r="C13" s="50" t="s">
        <v>3453</v>
      </c>
      <c r="D13" s="53"/>
      <c r="E13" s="50" t="s">
        <v>3484</v>
      </c>
    </row>
    <row r="14" spans="1:6" s="50" customFormat="1" ht="12.95" customHeight="1" x14ac:dyDescent="0.2">
      <c r="B14" s="53"/>
      <c r="C14" s="50" t="s">
        <v>3498</v>
      </c>
    </row>
    <row r="15" spans="1:6" s="50" customFormat="1" ht="12.95" customHeight="1" x14ac:dyDescent="0.2"/>
    <row r="16" spans="1:6" s="50" customFormat="1" ht="12.95" customHeight="1" x14ac:dyDescent="0.2">
      <c r="A16" s="52" t="s">
        <v>1746</v>
      </c>
    </row>
    <row r="17" spans="1:6" s="50" customFormat="1" ht="12.95" customHeight="1" x14ac:dyDescent="0.2">
      <c r="B17" s="53"/>
      <c r="C17" s="50" t="s">
        <v>3456</v>
      </c>
      <c r="D17" s="53"/>
      <c r="E17" s="50" t="s">
        <v>3459</v>
      </c>
    </row>
    <row r="18" spans="1:6" s="50" customFormat="1" ht="12.95" customHeight="1" x14ac:dyDescent="0.2">
      <c r="B18" s="53"/>
      <c r="C18" s="50" t="s">
        <v>3457</v>
      </c>
      <c r="D18" s="53"/>
      <c r="E18" s="50" t="s">
        <v>3460</v>
      </c>
    </row>
    <row r="19" spans="1:6" s="50" customFormat="1" ht="12.95" customHeight="1" x14ac:dyDescent="0.2">
      <c r="B19" s="53"/>
      <c r="C19" s="50" t="s">
        <v>3458</v>
      </c>
      <c r="D19" s="53"/>
      <c r="E19" s="50" t="s">
        <v>3461</v>
      </c>
    </row>
    <row r="20" spans="1:6" s="50" customFormat="1" ht="12.95" customHeight="1" x14ac:dyDescent="0.2">
      <c r="B20" s="53"/>
      <c r="C20" s="50" t="s">
        <v>3472</v>
      </c>
    </row>
    <row r="21" spans="1:6" s="50" customFormat="1" ht="12" customHeight="1" x14ac:dyDescent="0.2">
      <c r="C21" s="128"/>
      <c r="D21" s="130"/>
      <c r="E21" s="130"/>
    </row>
    <row r="22" spans="1:6" s="50" customFormat="1" ht="12.95" customHeight="1" x14ac:dyDescent="0.2"/>
    <row r="23" spans="1:6" s="50" customFormat="1" ht="12" customHeight="1" x14ac:dyDescent="0.2">
      <c r="A23" s="52" t="s">
        <v>3462</v>
      </c>
    </row>
    <row r="24" spans="1:6" s="50" customFormat="1" ht="12" x14ac:dyDescent="0.2">
      <c r="B24" s="53"/>
      <c r="C24" s="50" t="s">
        <v>3473</v>
      </c>
      <c r="D24" s="53"/>
      <c r="E24" s="50" t="s">
        <v>3463</v>
      </c>
    </row>
    <row r="25" spans="1:6" s="50" customFormat="1" ht="12.75" x14ac:dyDescent="0.2">
      <c r="C25" s="128"/>
      <c r="D25" s="129"/>
      <c r="E25" s="129"/>
    </row>
    <row r="26" spans="1:6" s="50" customFormat="1" ht="12" x14ac:dyDescent="0.2"/>
    <row r="27" spans="1:6" s="50" customFormat="1" ht="12" x14ac:dyDescent="0.2">
      <c r="A27" s="50" t="s">
        <v>1747</v>
      </c>
    </row>
    <row r="28" spans="1:6" s="50" customFormat="1" ht="75" customHeight="1" x14ac:dyDescent="0.2">
      <c r="B28" s="128"/>
      <c r="C28" s="130"/>
      <c r="D28" s="130"/>
      <c r="E28" s="130"/>
    </row>
    <row r="29" spans="1:6" s="50" customFormat="1" ht="12" x14ac:dyDescent="0.2"/>
    <row r="30" spans="1:6" ht="12" x14ac:dyDescent="0.2">
      <c r="A30" s="58" t="s">
        <v>1748</v>
      </c>
      <c r="B30" s="58"/>
      <c r="C30" s="50"/>
      <c r="D30" s="50"/>
      <c r="E30" s="50"/>
      <c r="F30" s="58"/>
    </row>
    <row r="31" spans="1:6" ht="75" customHeight="1" x14ac:dyDescent="0.2">
      <c r="A31" s="58"/>
      <c r="B31" s="128"/>
      <c r="C31" s="130"/>
      <c r="D31" s="130"/>
      <c r="E31" s="130"/>
      <c r="F31" s="58"/>
    </row>
    <row r="32" spans="1:6" ht="12.95" customHeight="1" x14ac:dyDescent="0.2">
      <c r="A32" s="58"/>
      <c r="B32" s="58"/>
      <c r="C32" s="58"/>
      <c r="D32" s="58"/>
      <c r="E32" s="58"/>
      <c r="F32" s="58"/>
    </row>
    <row r="33" spans="1:6" ht="12.95" customHeight="1" x14ac:dyDescent="0.2">
      <c r="A33" s="58"/>
      <c r="B33" s="58"/>
      <c r="C33" s="58"/>
      <c r="D33" s="58"/>
      <c r="E33" s="58"/>
      <c r="F33" s="58"/>
    </row>
    <row r="34" spans="1:6" s="50" customFormat="1" ht="12.95" customHeight="1" x14ac:dyDescent="0.2">
      <c r="A34" s="55"/>
      <c r="B34" s="55"/>
      <c r="C34" s="55"/>
      <c r="E34" s="55"/>
    </row>
    <row r="35" spans="1:6" s="50" customFormat="1" ht="12.95" customHeight="1" x14ac:dyDescent="0.2">
      <c r="A35" s="57" t="s">
        <v>3464</v>
      </c>
      <c r="C35" s="57"/>
      <c r="D35" s="57"/>
      <c r="E35" s="57" t="s">
        <v>3465</v>
      </c>
    </row>
    <row r="36" spans="1:6" s="50" customFormat="1" ht="12.95" customHeight="1" x14ac:dyDescent="0.2">
      <c r="B36" s="58"/>
      <c r="C36" s="58"/>
      <c r="D36" s="58"/>
      <c r="E36" s="58"/>
    </row>
    <row r="37" spans="1:6" s="50" customFormat="1" ht="12.95" customHeight="1" x14ac:dyDescent="0.2">
      <c r="A37" s="55"/>
      <c r="B37" s="55"/>
      <c r="C37" s="55"/>
      <c r="E37" s="55"/>
    </row>
    <row r="38" spans="1:6" s="50" customFormat="1" ht="12.95" customHeight="1" x14ac:dyDescent="0.2">
      <c r="A38" s="57" t="s">
        <v>3466</v>
      </c>
      <c r="C38" s="57"/>
      <c r="D38" s="57"/>
      <c r="E38" s="57" t="s">
        <v>3465</v>
      </c>
    </row>
    <row r="39" spans="1:6" s="50" customFormat="1" ht="12.95" customHeight="1" x14ac:dyDescent="0.2"/>
    <row r="40" spans="1:6" s="50" customFormat="1" ht="12.95" customHeight="1" x14ac:dyDescent="0.2">
      <c r="A40" s="55"/>
      <c r="B40" s="55"/>
      <c r="C40" s="55"/>
      <c r="E40" s="55"/>
    </row>
    <row r="41" spans="1:6" s="50" customFormat="1" ht="12.95" customHeight="1" x14ac:dyDescent="0.2">
      <c r="A41" s="57" t="s">
        <v>3467</v>
      </c>
      <c r="C41" s="57"/>
      <c r="D41" s="57"/>
      <c r="E41" s="57" t="s">
        <v>3465</v>
      </c>
    </row>
    <row r="42" spans="1:6" s="50" customFormat="1" ht="12.95" customHeight="1" x14ac:dyDescent="0.2">
      <c r="A42" s="57"/>
      <c r="C42" s="57"/>
      <c r="D42" s="57"/>
      <c r="E42" s="57"/>
    </row>
    <row r="43" spans="1:6" s="50" customFormat="1" ht="12.95" customHeight="1" x14ac:dyDescent="0.2">
      <c r="A43" s="55"/>
      <c r="B43" s="55"/>
      <c r="C43" s="55"/>
      <c r="E43" s="55"/>
    </row>
    <row r="44" spans="1:6" s="50" customFormat="1" ht="12.95" customHeight="1" x14ac:dyDescent="0.2">
      <c r="A44" s="57" t="s">
        <v>3468</v>
      </c>
      <c r="C44" s="57"/>
      <c r="D44" s="57"/>
      <c r="E44" s="57" t="s">
        <v>3465</v>
      </c>
    </row>
    <row r="45" spans="1:6" s="50" customFormat="1" ht="12.95" customHeight="1" x14ac:dyDescent="0.2"/>
    <row r="46" spans="1:6" s="50" customFormat="1" ht="12.95" customHeight="1" x14ac:dyDescent="0.2">
      <c r="A46" s="55"/>
      <c r="B46" s="55"/>
      <c r="C46" s="55"/>
    </row>
    <row r="47" spans="1:6" s="50" customFormat="1" ht="12.95" customHeight="1" x14ac:dyDescent="0.2">
      <c r="A47" s="56" t="s">
        <v>3469</v>
      </c>
    </row>
    <row r="48" spans="1:6" s="50" customFormat="1" ht="12.95" customHeight="1" x14ac:dyDescent="0.2"/>
    <row r="49" s="50" customFormat="1" ht="12.95" customHeight="1" x14ac:dyDescent="0.2"/>
    <row r="50" s="50" customFormat="1" ht="12.95" customHeight="1" x14ac:dyDescent="0.2"/>
    <row r="51" s="50" customFormat="1" ht="12.95" customHeight="1" x14ac:dyDescent="0.2"/>
    <row r="52" s="50" customFormat="1" ht="12.95" customHeight="1" x14ac:dyDescent="0.2"/>
    <row r="53" s="50" customFormat="1" ht="12.95" customHeight="1" x14ac:dyDescent="0.2"/>
    <row r="54" s="50" customFormat="1" ht="12.95" customHeight="1" x14ac:dyDescent="0.2"/>
    <row r="55" s="50" customFormat="1" ht="12.95" customHeight="1" x14ac:dyDescent="0.2"/>
    <row r="56" s="50" customFormat="1" ht="12.95" customHeight="1" x14ac:dyDescent="0.2"/>
    <row r="57" s="50" customFormat="1" ht="12.95" customHeight="1" x14ac:dyDescent="0.2"/>
    <row r="58" s="50" customFormat="1" ht="12.95" customHeight="1" x14ac:dyDescent="0.2"/>
    <row r="59" s="50" customFormat="1" ht="12.95" customHeight="1" x14ac:dyDescent="0.2"/>
    <row r="60" s="50" customFormat="1" ht="12.95" customHeight="1" x14ac:dyDescent="0.2"/>
    <row r="61" s="50" customFormat="1" ht="12.95" customHeight="1" x14ac:dyDescent="0.2"/>
    <row r="62" s="50" customFormat="1" ht="12.95" customHeight="1" x14ac:dyDescent="0.2"/>
    <row r="63" s="50" customFormat="1" ht="12.95" customHeight="1" x14ac:dyDescent="0.2"/>
    <row r="64" s="50" customFormat="1" ht="12.95" customHeight="1" x14ac:dyDescent="0.2"/>
    <row r="65" s="50" customFormat="1" ht="12.95" customHeight="1" x14ac:dyDescent="0.2"/>
    <row r="66" s="50" customFormat="1" ht="12.95" customHeight="1" x14ac:dyDescent="0.2"/>
    <row r="67" s="50" customFormat="1" ht="12.95" customHeight="1" x14ac:dyDescent="0.2"/>
    <row r="68" s="50" customFormat="1" ht="12.95" customHeight="1" x14ac:dyDescent="0.2"/>
    <row r="69" s="50" customFormat="1" ht="12.95" customHeight="1" x14ac:dyDescent="0.2"/>
    <row r="70" s="50" customFormat="1" ht="12.95" customHeight="1" x14ac:dyDescent="0.2"/>
    <row r="71" s="50" customFormat="1" ht="12.95" customHeight="1" x14ac:dyDescent="0.2"/>
    <row r="72" s="50" customFormat="1" ht="12.95" customHeight="1" x14ac:dyDescent="0.2"/>
    <row r="73" s="50" customFormat="1" ht="12.95" customHeight="1" x14ac:dyDescent="0.2"/>
    <row r="74" s="50" customFormat="1" ht="12.95" customHeight="1" x14ac:dyDescent="0.2"/>
    <row r="75" s="50" customFormat="1" ht="12.95" customHeight="1" x14ac:dyDescent="0.2"/>
    <row r="76" s="50" customFormat="1" ht="12.95" customHeight="1" x14ac:dyDescent="0.2"/>
    <row r="77" s="50" customFormat="1" ht="12.95" customHeight="1" x14ac:dyDescent="0.2"/>
    <row r="78" s="50" customFormat="1" ht="12.95" customHeight="1" x14ac:dyDescent="0.2"/>
    <row r="79" s="50" customFormat="1" ht="12.95" customHeight="1" x14ac:dyDescent="0.2"/>
    <row r="80" s="50" customFormat="1" ht="12.95" customHeight="1" x14ac:dyDescent="0.2"/>
    <row r="81" s="50" customFormat="1" ht="12.95" customHeight="1" x14ac:dyDescent="0.2"/>
    <row r="82" s="50" customFormat="1" ht="12.95" customHeight="1" x14ac:dyDescent="0.2"/>
    <row r="83" s="50" customFormat="1" ht="12.95" customHeight="1" x14ac:dyDescent="0.2"/>
    <row r="84" s="50" customFormat="1" ht="12.95" customHeight="1" x14ac:dyDescent="0.2"/>
    <row r="85" s="50" customFormat="1" ht="12.95" customHeight="1" x14ac:dyDescent="0.2"/>
    <row r="86" s="50" customFormat="1" ht="12.95" customHeight="1" x14ac:dyDescent="0.2"/>
    <row r="87" s="50" customFormat="1" ht="12.95" customHeight="1" x14ac:dyDescent="0.2"/>
    <row r="88" s="50" customFormat="1" ht="12.95" customHeight="1" x14ac:dyDescent="0.2"/>
    <row r="89" s="50" customFormat="1" ht="12.95" customHeight="1" x14ac:dyDescent="0.2"/>
    <row r="90" s="50" customFormat="1" ht="12.95" customHeight="1" x14ac:dyDescent="0.2"/>
    <row r="91" s="50" customFormat="1" ht="12.95" customHeight="1" x14ac:dyDescent="0.2"/>
    <row r="92" s="50" customFormat="1" ht="12.95" customHeight="1" x14ac:dyDescent="0.2"/>
    <row r="93" s="50" customFormat="1" ht="12.95" customHeight="1" x14ac:dyDescent="0.2"/>
    <row r="94" s="50" customFormat="1" ht="12.95" customHeight="1" x14ac:dyDescent="0.2"/>
    <row r="95" s="50" customFormat="1" ht="12.95" customHeight="1" x14ac:dyDescent="0.2"/>
    <row r="96" s="50" customFormat="1" ht="12.95" customHeight="1" x14ac:dyDescent="0.2"/>
    <row r="97" s="50" customFormat="1" ht="12.95" customHeight="1" x14ac:dyDescent="0.2"/>
    <row r="98" s="50" customFormat="1" ht="12.95" customHeight="1" x14ac:dyDescent="0.2"/>
    <row r="99" s="50" customFormat="1" ht="12.95" customHeight="1" x14ac:dyDescent="0.2"/>
    <row r="100" s="50" customFormat="1" ht="12.95" customHeight="1" x14ac:dyDescent="0.2"/>
    <row r="101" s="50" customFormat="1" ht="12.95" customHeight="1" x14ac:dyDescent="0.2"/>
    <row r="102" s="50" customFormat="1" ht="12.95" customHeight="1" x14ac:dyDescent="0.2"/>
    <row r="103" s="50" customFormat="1" ht="12.95" customHeight="1" x14ac:dyDescent="0.2"/>
    <row r="104" s="50" customFormat="1" ht="12.95" customHeight="1" x14ac:dyDescent="0.2"/>
    <row r="105" s="50" customFormat="1" ht="12.95" customHeight="1" x14ac:dyDescent="0.2"/>
    <row r="106" s="50" customFormat="1" ht="12.95" customHeight="1" x14ac:dyDescent="0.2"/>
    <row r="107" s="50" customFormat="1" ht="12.95" customHeight="1" x14ac:dyDescent="0.2"/>
    <row r="108" s="50" customFormat="1" ht="12.95" customHeight="1" x14ac:dyDescent="0.2"/>
    <row r="109" s="50" customFormat="1" ht="12.95" customHeight="1" x14ac:dyDescent="0.2"/>
    <row r="110" s="50" customFormat="1" ht="12.95" customHeight="1" x14ac:dyDescent="0.2"/>
    <row r="111" s="50" customFormat="1" ht="12.95" customHeight="1" x14ac:dyDescent="0.2"/>
    <row r="112" s="50" customFormat="1" ht="12.95" customHeight="1" x14ac:dyDescent="0.2"/>
    <row r="113" s="50" customFormat="1" ht="12.95" customHeight="1" x14ac:dyDescent="0.2"/>
    <row r="114" s="50" customFormat="1" ht="12.95" customHeight="1" x14ac:dyDescent="0.2"/>
    <row r="115" s="50" customFormat="1" ht="12.95" customHeight="1" x14ac:dyDescent="0.2"/>
    <row r="116" s="50" customFormat="1" ht="12.95" customHeight="1" x14ac:dyDescent="0.2"/>
    <row r="117" s="50" customFormat="1" ht="12.95" customHeight="1" x14ac:dyDescent="0.2"/>
    <row r="118" s="50" customFormat="1" ht="12.95" customHeight="1" x14ac:dyDescent="0.2"/>
    <row r="119" s="50" customFormat="1" ht="12.95" customHeight="1" x14ac:dyDescent="0.2"/>
    <row r="120" s="50" customFormat="1" ht="12.95" customHeight="1" x14ac:dyDescent="0.2"/>
    <row r="121" s="50" customFormat="1" ht="12.95" customHeight="1" x14ac:dyDescent="0.2"/>
    <row r="122" s="50" customFormat="1" ht="12.95" customHeight="1" x14ac:dyDescent="0.2"/>
    <row r="123" s="50" customFormat="1" ht="12.95" customHeight="1" x14ac:dyDescent="0.2"/>
    <row r="124" s="50" customFormat="1" ht="12.95" customHeight="1" x14ac:dyDescent="0.2"/>
    <row r="125" s="50" customFormat="1" ht="12.95" customHeight="1" x14ac:dyDescent="0.2"/>
    <row r="126" s="50" customFormat="1" ht="12.95" customHeight="1" x14ac:dyDescent="0.2"/>
    <row r="127" s="50" customFormat="1" ht="12.95" customHeight="1" x14ac:dyDescent="0.2"/>
    <row r="128" s="50" customFormat="1" ht="12.95" customHeight="1" x14ac:dyDescent="0.2"/>
    <row r="129" s="50" customFormat="1" ht="12.95" customHeight="1" x14ac:dyDescent="0.2"/>
    <row r="130" s="50" customFormat="1" ht="12.95" customHeight="1" x14ac:dyDescent="0.2"/>
    <row r="131" s="50" customFormat="1" ht="12.95" customHeight="1" x14ac:dyDescent="0.2"/>
    <row r="132" s="50" customFormat="1" ht="12.95" customHeight="1" x14ac:dyDescent="0.2"/>
    <row r="133" s="50" customFormat="1" ht="12.95" customHeight="1" x14ac:dyDescent="0.2"/>
    <row r="134" s="50" customFormat="1" ht="12.95" customHeight="1" x14ac:dyDescent="0.2"/>
    <row r="135" s="50" customFormat="1" ht="12.95" customHeight="1" x14ac:dyDescent="0.2"/>
    <row r="136" s="50" customFormat="1" ht="12.95" customHeight="1" x14ac:dyDescent="0.2"/>
    <row r="137" s="50" customFormat="1" ht="12.95" customHeight="1" x14ac:dyDescent="0.2"/>
    <row r="138" s="50" customFormat="1" ht="12.95" customHeight="1" x14ac:dyDescent="0.2"/>
    <row r="139" s="50" customFormat="1" ht="12.95" customHeight="1" x14ac:dyDescent="0.2"/>
    <row r="140" s="50" customFormat="1" ht="12.95" customHeight="1" x14ac:dyDescent="0.2"/>
    <row r="141" s="50" customFormat="1" ht="12.95" customHeight="1" x14ac:dyDescent="0.2"/>
    <row r="142" s="50" customFormat="1" ht="12.95" customHeight="1" x14ac:dyDescent="0.2"/>
    <row r="143" s="50" customFormat="1" ht="12.95" customHeight="1" x14ac:dyDescent="0.2"/>
    <row r="144" s="50" customFormat="1" ht="12.95" customHeight="1" x14ac:dyDescent="0.2"/>
    <row r="145" s="50" customFormat="1" ht="12.95" customHeight="1" x14ac:dyDescent="0.2"/>
    <row r="146" s="50" customFormat="1" ht="12.95" customHeight="1" x14ac:dyDescent="0.2"/>
    <row r="147" s="50" customFormat="1" ht="12.95" customHeight="1" x14ac:dyDescent="0.2"/>
    <row r="148" s="50" customFormat="1" ht="12.95" customHeight="1" x14ac:dyDescent="0.2"/>
    <row r="149" s="50" customFormat="1" ht="12.95" customHeight="1" x14ac:dyDescent="0.2"/>
    <row r="150" s="50" customFormat="1" ht="12.95" customHeight="1" x14ac:dyDescent="0.2"/>
    <row r="151" s="50" customFormat="1" ht="12.95" customHeight="1" x14ac:dyDescent="0.2"/>
    <row r="152" s="50" customFormat="1" ht="12.95" customHeight="1" x14ac:dyDescent="0.2"/>
    <row r="153" s="50" customFormat="1" ht="12.95" customHeight="1" x14ac:dyDescent="0.2"/>
    <row r="154" s="50" customFormat="1" ht="12.95" customHeight="1" x14ac:dyDescent="0.2"/>
    <row r="155" s="50" customFormat="1" ht="12.95" customHeight="1" x14ac:dyDescent="0.2"/>
    <row r="156" s="50" customFormat="1" ht="12.95" customHeight="1" x14ac:dyDescent="0.2"/>
    <row r="157" s="50" customFormat="1" ht="12.95" customHeight="1" x14ac:dyDescent="0.2"/>
    <row r="158" s="50" customFormat="1" ht="12.95" customHeight="1" x14ac:dyDescent="0.2"/>
    <row r="159" s="50" customFormat="1" ht="12.95" customHeight="1" x14ac:dyDescent="0.2"/>
    <row r="160" s="50" customFormat="1" ht="12.95" customHeight="1" x14ac:dyDescent="0.2"/>
    <row r="161" s="50" customFormat="1" ht="12.95" customHeight="1" x14ac:dyDescent="0.2"/>
    <row r="162" s="50" customFormat="1" ht="12.95" customHeight="1" x14ac:dyDescent="0.2"/>
    <row r="163" s="50" customFormat="1" ht="12.95" customHeight="1" x14ac:dyDescent="0.2"/>
    <row r="164" s="50" customFormat="1" ht="12.95" customHeight="1" x14ac:dyDescent="0.2"/>
    <row r="165" s="50" customFormat="1" ht="12.95" customHeight="1" x14ac:dyDescent="0.2"/>
    <row r="166" s="50" customFormat="1" ht="12.95" customHeight="1" x14ac:dyDescent="0.2"/>
    <row r="167" s="50" customFormat="1" ht="12.95" customHeight="1" x14ac:dyDescent="0.2"/>
    <row r="168" s="50" customFormat="1" ht="12.95" customHeight="1" x14ac:dyDescent="0.2"/>
    <row r="169" s="50" customFormat="1" ht="12.95" customHeight="1" x14ac:dyDescent="0.2"/>
    <row r="170" s="50" customFormat="1" ht="12.95" customHeight="1" x14ac:dyDescent="0.2"/>
    <row r="171" s="50" customFormat="1" ht="12.95" customHeight="1" x14ac:dyDescent="0.2"/>
    <row r="172" s="50" customFormat="1" ht="12.95" customHeight="1" x14ac:dyDescent="0.2"/>
    <row r="173" s="50" customFormat="1" ht="12.95" customHeight="1" x14ac:dyDescent="0.2"/>
    <row r="174" s="50" customFormat="1" ht="12.95" customHeight="1" x14ac:dyDescent="0.2"/>
    <row r="175" s="50" customFormat="1" ht="12.95" customHeight="1" x14ac:dyDescent="0.2"/>
    <row r="176" s="50" customFormat="1" ht="12.95" customHeight="1" x14ac:dyDescent="0.2"/>
    <row r="177" s="50" customFormat="1" ht="12.95" customHeight="1" x14ac:dyDescent="0.2"/>
    <row r="178" s="50" customFormat="1" ht="12.95" customHeight="1" x14ac:dyDescent="0.2"/>
    <row r="179" s="50" customFormat="1" ht="12.95" customHeight="1" x14ac:dyDescent="0.2"/>
    <row r="180" s="50" customFormat="1" ht="12.95" customHeight="1" x14ac:dyDescent="0.2"/>
    <row r="181" s="50" customFormat="1" ht="12.95" customHeight="1" x14ac:dyDescent="0.2"/>
    <row r="182" s="50" customFormat="1" ht="12.95" customHeight="1" x14ac:dyDescent="0.2"/>
    <row r="183" s="50" customFormat="1" ht="12.95" customHeight="1" x14ac:dyDescent="0.2"/>
    <row r="184" s="50" customFormat="1" ht="12.95" customHeight="1" x14ac:dyDescent="0.2"/>
    <row r="185" s="50" customFormat="1" ht="12.95" customHeight="1" x14ac:dyDescent="0.2"/>
    <row r="186" s="50" customFormat="1" ht="12.95" customHeight="1" x14ac:dyDescent="0.2"/>
    <row r="187" s="50" customFormat="1" ht="12.95" customHeight="1" x14ac:dyDescent="0.2"/>
    <row r="188" s="50" customFormat="1" ht="12.95" customHeight="1" x14ac:dyDescent="0.2"/>
    <row r="189" s="50" customFormat="1" ht="12.95" customHeight="1" x14ac:dyDescent="0.2"/>
    <row r="190" s="50" customFormat="1" ht="12.95" customHeight="1" x14ac:dyDescent="0.2"/>
    <row r="191" s="50" customFormat="1" ht="12.95" customHeight="1" x14ac:dyDescent="0.2"/>
    <row r="192" s="50" customFormat="1" ht="12.95" customHeight="1" x14ac:dyDescent="0.2"/>
    <row r="193" s="50" customFormat="1" ht="12.95" customHeight="1" x14ac:dyDescent="0.2"/>
    <row r="194" s="50" customFormat="1" ht="12.95" customHeight="1" x14ac:dyDescent="0.2"/>
    <row r="195" s="50" customFormat="1" ht="12.95" customHeight="1" x14ac:dyDescent="0.2"/>
    <row r="196" s="50" customFormat="1" ht="12.95" customHeight="1" x14ac:dyDescent="0.2"/>
    <row r="197" s="50" customFormat="1" ht="12.95" customHeight="1" x14ac:dyDescent="0.2"/>
    <row r="198" s="50" customFormat="1" ht="12.95" customHeight="1" x14ac:dyDescent="0.2"/>
    <row r="199" s="50" customFormat="1" ht="12.95" customHeight="1" x14ac:dyDescent="0.2"/>
    <row r="200" s="50" customFormat="1" ht="12.95" customHeight="1" x14ac:dyDescent="0.2"/>
    <row r="201" s="50" customFormat="1" ht="12.95" customHeight="1" x14ac:dyDescent="0.2"/>
    <row r="202" s="50" customFormat="1" ht="12.95" customHeight="1" x14ac:dyDescent="0.2"/>
    <row r="203" s="50" customFormat="1" ht="12.95" customHeight="1" x14ac:dyDescent="0.2"/>
    <row r="204" s="50" customFormat="1" ht="12.95" customHeight="1" x14ac:dyDescent="0.2"/>
    <row r="205" s="50" customFormat="1" ht="12.95" customHeight="1" x14ac:dyDescent="0.2"/>
    <row r="206" s="50" customFormat="1" ht="12.95" customHeight="1" x14ac:dyDescent="0.2"/>
    <row r="207" s="50" customFormat="1" ht="12.95" customHeight="1" x14ac:dyDescent="0.2"/>
    <row r="208" s="50" customFormat="1" ht="12.95" customHeight="1" x14ac:dyDescent="0.2"/>
    <row r="209" s="50" customFormat="1" ht="12.95" customHeight="1" x14ac:dyDescent="0.2"/>
    <row r="210" s="50" customFormat="1" ht="12.95" customHeight="1" x14ac:dyDescent="0.2"/>
    <row r="211" s="50" customFormat="1" ht="12.95" customHeight="1" x14ac:dyDescent="0.2"/>
    <row r="212" s="50" customFormat="1" ht="12.95" customHeight="1" x14ac:dyDescent="0.2"/>
    <row r="213" s="50" customFormat="1" ht="12.95" customHeight="1" x14ac:dyDescent="0.2"/>
    <row r="214" s="50" customFormat="1" ht="12.95" customHeight="1" x14ac:dyDescent="0.2"/>
    <row r="215" s="50" customFormat="1" ht="12.95" customHeight="1" x14ac:dyDescent="0.2"/>
    <row r="216" s="50" customFormat="1" ht="12.95" customHeight="1" x14ac:dyDescent="0.2"/>
    <row r="217" s="50" customFormat="1" ht="12.95" customHeight="1" x14ac:dyDescent="0.2"/>
    <row r="218" s="50" customFormat="1" ht="12.95" customHeight="1" x14ac:dyDescent="0.2"/>
    <row r="219" s="50" customFormat="1" ht="12.95" customHeight="1" x14ac:dyDescent="0.2"/>
    <row r="220" s="50" customFormat="1" ht="12.95" customHeight="1" x14ac:dyDescent="0.2"/>
    <row r="221" s="50" customFormat="1" ht="12.95" customHeight="1" x14ac:dyDescent="0.2"/>
    <row r="222" s="50" customFormat="1" ht="12.95" customHeight="1" x14ac:dyDescent="0.2"/>
    <row r="223" s="50" customFormat="1" ht="12.95" customHeight="1" x14ac:dyDescent="0.2"/>
    <row r="224" s="50" customFormat="1" ht="12.95" customHeight="1" x14ac:dyDescent="0.2"/>
    <row r="225" s="50" customFormat="1" ht="12.95" customHeight="1" x14ac:dyDescent="0.2"/>
    <row r="226" s="50" customFormat="1" ht="12.95" customHeight="1" x14ac:dyDescent="0.2"/>
    <row r="227" s="50" customFormat="1" ht="12.95" customHeight="1" x14ac:dyDescent="0.2"/>
    <row r="228" s="50" customFormat="1" ht="12.95" customHeight="1" x14ac:dyDescent="0.2"/>
    <row r="229" s="50" customFormat="1" ht="12.95" customHeight="1" x14ac:dyDescent="0.2"/>
    <row r="230" s="50" customFormat="1" ht="12.95" customHeight="1" x14ac:dyDescent="0.2"/>
    <row r="231" s="50" customFormat="1" ht="12.95" customHeight="1" x14ac:dyDescent="0.2"/>
    <row r="232" s="50" customFormat="1" ht="12.95" customHeight="1" x14ac:dyDescent="0.2"/>
    <row r="233" s="50" customFormat="1" ht="12.95" customHeight="1" x14ac:dyDescent="0.2"/>
    <row r="234" s="50" customFormat="1" ht="12.95" customHeight="1" x14ac:dyDescent="0.2"/>
    <row r="235" s="50" customFormat="1" ht="12.95" customHeight="1" x14ac:dyDescent="0.2"/>
    <row r="236" s="50" customFormat="1" ht="12.95" customHeight="1" x14ac:dyDescent="0.2"/>
    <row r="237" s="50" customFormat="1" ht="12.95" customHeight="1" x14ac:dyDescent="0.2"/>
    <row r="238" s="50" customFormat="1" ht="12.95" customHeight="1" x14ac:dyDescent="0.2"/>
    <row r="239" s="50" customFormat="1" ht="12.95" customHeight="1" x14ac:dyDescent="0.2"/>
    <row r="240" s="50" customFormat="1" ht="12.95" customHeight="1" x14ac:dyDescent="0.2"/>
    <row r="241" s="50" customFormat="1" ht="12.95" customHeight="1" x14ac:dyDescent="0.2"/>
    <row r="242" s="50" customFormat="1" ht="12.95" customHeight="1" x14ac:dyDescent="0.2"/>
    <row r="243" s="50" customFormat="1" ht="12.95" customHeight="1" x14ac:dyDescent="0.2"/>
    <row r="244" s="50" customFormat="1" ht="12.95" customHeight="1" x14ac:dyDescent="0.2"/>
    <row r="245" s="50" customFormat="1" ht="12.95" customHeight="1" x14ac:dyDescent="0.2"/>
    <row r="246" s="50" customFormat="1" ht="12.95" customHeight="1" x14ac:dyDescent="0.2"/>
    <row r="247" s="50" customFormat="1" ht="12.95" customHeight="1" x14ac:dyDescent="0.2"/>
    <row r="248" s="50" customFormat="1" ht="12.95" customHeight="1" x14ac:dyDescent="0.2"/>
    <row r="249" s="50" customFormat="1" ht="12.95" customHeight="1" x14ac:dyDescent="0.2"/>
    <row r="250" s="50" customFormat="1" ht="12.95" customHeight="1" x14ac:dyDescent="0.2"/>
    <row r="251" s="50" customFormat="1" ht="12.95" customHeight="1" x14ac:dyDescent="0.2"/>
    <row r="252" s="50" customFormat="1" ht="12.95" customHeight="1" x14ac:dyDescent="0.2"/>
    <row r="253" s="50" customFormat="1" ht="12.95" customHeight="1" x14ac:dyDescent="0.2"/>
    <row r="254" s="50" customFormat="1" ht="12.95" customHeight="1" x14ac:dyDescent="0.2"/>
    <row r="255" s="50" customFormat="1" ht="12.95" customHeight="1" x14ac:dyDescent="0.2"/>
    <row r="256" s="50" customFormat="1" ht="12.95" customHeight="1" x14ac:dyDescent="0.2"/>
    <row r="257" s="50" customFormat="1" ht="12.95" customHeight="1" x14ac:dyDescent="0.2"/>
    <row r="258" s="50" customFormat="1" ht="12.95" customHeight="1" x14ac:dyDescent="0.2"/>
    <row r="259" s="50" customFormat="1" ht="12.95" customHeight="1" x14ac:dyDescent="0.2"/>
    <row r="260" s="50" customFormat="1" ht="12.95" customHeight="1" x14ac:dyDescent="0.2"/>
    <row r="261" s="50" customFormat="1" ht="12.95" customHeight="1" x14ac:dyDescent="0.2"/>
    <row r="262" s="50" customFormat="1" ht="12.95" customHeight="1" x14ac:dyDescent="0.2"/>
    <row r="263" s="50" customFormat="1" ht="12.95" customHeight="1" x14ac:dyDescent="0.2"/>
    <row r="264" s="50" customFormat="1" ht="12.95" customHeight="1" x14ac:dyDescent="0.2"/>
    <row r="265" s="50" customFormat="1" ht="12.95" customHeight="1" x14ac:dyDescent="0.2"/>
    <row r="266" s="50" customFormat="1" ht="12.95" customHeight="1" x14ac:dyDescent="0.2"/>
    <row r="267" s="50" customFormat="1" ht="12.95" customHeight="1" x14ac:dyDescent="0.2"/>
    <row r="268" s="50" customFormat="1" ht="12.95" customHeight="1" x14ac:dyDescent="0.2"/>
    <row r="269" s="50" customFormat="1" ht="12.95" customHeight="1" x14ac:dyDescent="0.2"/>
    <row r="270" s="50" customFormat="1" ht="12.95" customHeight="1" x14ac:dyDescent="0.2"/>
    <row r="271" s="50" customFormat="1" ht="12.95" customHeight="1" x14ac:dyDescent="0.2"/>
    <row r="272" s="50" customFormat="1" ht="12.95" customHeight="1" x14ac:dyDescent="0.2"/>
    <row r="273" s="50" customFormat="1" ht="12.95" customHeight="1" x14ac:dyDescent="0.2"/>
    <row r="274" s="50" customFormat="1" ht="12.95" customHeight="1" x14ac:dyDescent="0.2"/>
    <row r="275" s="50" customFormat="1" ht="12.95" customHeight="1" x14ac:dyDescent="0.2"/>
    <row r="276" s="50" customFormat="1" ht="12.95" customHeight="1" x14ac:dyDescent="0.2"/>
    <row r="277" s="50" customFormat="1" ht="12.95" customHeight="1" x14ac:dyDescent="0.2"/>
    <row r="278" s="50" customFormat="1" ht="12.95" customHeight="1" x14ac:dyDescent="0.2"/>
    <row r="279" s="50" customFormat="1" ht="12.95" customHeight="1" x14ac:dyDescent="0.2"/>
    <row r="280" s="50" customFormat="1" ht="12.95" customHeight="1" x14ac:dyDescent="0.2"/>
    <row r="281" s="50" customFormat="1" ht="12.95" customHeight="1" x14ac:dyDescent="0.2"/>
    <row r="282" s="50" customFormat="1" ht="12.95" customHeight="1" x14ac:dyDescent="0.2"/>
    <row r="283" s="50" customFormat="1" ht="12.95" customHeight="1" x14ac:dyDescent="0.2"/>
    <row r="284" s="50" customFormat="1" ht="12.95" customHeight="1" x14ac:dyDescent="0.2"/>
    <row r="285" s="50" customFormat="1" ht="12.95" customHeight="1" x14ac:dyDescent="0.2"/>
    <row r="286" s="50" customFormat="1" ht="12.95" customHeight="1" x14ac:dyDescent="0.2"/>
    <row r="287" s="50" customFormat="1" ht="12.95" customHeight="1" x14ac:dyDescent="0.2"/>
    <row r="288" s="50" customFormat="1" ht="12.95" customHeight="1" x14ac:dyDescent="0.2"/>
    <row r="289" s="50" customFormat="1" ht="12.95" customHeight="1" x14ac:dyDescent="0.2"/>
    <row r="290" s="50" customFormat="1" ht="12.95" customHeight="1" x14ac:dyDescent="0.2"/>
    <row r="291" s="50" customFormat="1" ht="12.95" customHeight="1" x14ac:dyDescent="0.2"/>
    <row r="292" s="50" customFormat="1" ht="12.95" customHeight="1" x14ac:dyDescent="0.2"/>
    <row r="293" s="50" customFormat="1" ht="12.95" customHeight="1" x14ac:dyDescent="0.2"/>
    <row r="294" s="50" customFormat="1" ht="12.95" customHeight="1" x14ac:dyDescent="0.2"/>
    <row r="295" s="50" customFormat="1" ht="12.95" customHeight="1" x14ac:dyDescent="0.2"/>
    <row r="296" s="50" customFormat="1" ht="12.95" customHeight="1" x14ac:dyDescent="0.2"/>
    <row r="297" s="50" customFormat="1" ht="12.95" customHeight="1" x14ac:dyDescent="0.2"/>
    <row r="298" s="50" customFormat="1" ht="12.95" customHeight="1" x14ac:dyDescent="0.2"/>
    <row r="299" s="50" customFormat="1" ht="12.95" customHeight="1" x14ac:dyDescent="0.2"/>
    <row r="300" s="50" customFormat="1" ht="12.95" customHeight="1" x14ac:dyDescent="0.2"/>
    <row r="301" s="50" customFormat="1" ht="12.95" customHeight="1" x14ac:dyDescent="0.2"/>
    <row r="302" s="50" customFormat="1" ht="12.95" customHeight="1" x14ac:dyDescent="0.2"/>
    <row r="303" s="50" customFormat="1" ht="12.95" customHeight="1" x14ac:dyDescent="0.2"/>
    <row r="304" s="50" customFormat="1" ht="12.95" customHeight="1" x14ac:dyDescent="0.2"/>
    <row r="305" s="50" customFormat="1" ht="12.95" customHeight="1" x14ac:dyDescent="0.2"/>
    <row r="306" s="50" customFormat="1" ht="12.95" customHeight="1" x14ac:dyDescent="0.2"/>
    <row r="307" s="50" customFormat="1" ht="12.95" customHeight="1" x14ac:dyDescent="0.2"/>
    <row r="308" s="50" customFormat="1" ht="12.95" customHeight="1" x14ac:dyDescent="0.2"/>
    <row r="309" s="50" customFormat="1" ht="12.95" customHeight="1" x14ac:dyDescent="0.2"/>
    <row r="310" s="50" customFormat="1" ht="12.95" customHeight="1" x14ac:dyDescent="0.2"/>
    <row r="311" s="50" customFormat="1" ht="12.95" customHeight="1" x14ac:dyDescent="0.2"/>
    <row r="312" s="50" customFormat="1" ht="12.95" customHeight="1" x14ac:dyDescent="0.2"/>
    <row r="313" s="50" customFormat="1" ht="12.95" customHeight="1" x14ac:dyDescent="0.2"/>
    <row r="314" s="50" customFormat="1" ht="15" customHeight="1" x14ac:dyDescent="0.2"/>
    <row r="315" s="50" customFormat="1" ht="15" customHeight="1" x14ac:dyDescent="0.2"/>
    <row r="316" s="50" customFormat="1" ht="15" customHeight="1" x14ac:dyDescent="0.2"/>
    <row r="317" s="50" customFormat="1" ht="15" customHeight="1" x14ac:dyDescent="0.2"/>
    <row r="318" s="50" customFormat="1" ht="15" customHeight="1" x14ac:dyDescent="0.2"/>
    <row r="319" s="50" customFormat="1" ht="15" customHeight="1" x14ac:dyDescent="0.2"/>
    <row r="320" s="50" customFormat="1" ht="15" customHeight="1" x14ac:dyDescent="0.2"/>
    <row r="321" s="50" customFormat="1" ht="15" customHeight="1" x14ac:dyDescent="0.2"/>
    <row r="322" s="50" customFormat="1" ht="15" customHeight="1" x14ac:dyDescent="0.2"/>
    <row r="323" s="50" customFormat="1" ht="15" customHeight="1" x14ac:dyDescent="0.2"/>
    <row r="324" s="50" customFormat="1" ht="15" customHeight="1" x14ac:dyDescent="0.2"/>
    <row r="325" s="50" customFormat="1" ht="15" customHeight="1" x14ac:dyDescent="0.2"/>
    <row r="326" s="50" customFormat="1" ht="15" customHeight="1" x14ac:dyDescent="0.2"/>
    <row r="327" s="50" customFormat="1" ht="15" customHeight="1" x14ac:dyDescent="0.2"/>
    <row r="328" s="50" customFormat="1" ht="15" customHeight="1" x14ac:dyDescent="0.2"/>
    <row r="329" s="50" customFormat="1" ht="15" customHeight="1" x14ac:dyDescent="0.2"/>
    <row r="330" s="50" customFormat="1" ht="15" customHeight="1" x14ac:dyDescent="0.2"/>
    <row r="331" s="50" customFormat="1" ht="15" customHeight="1" x14ac:dyDescent="0.2"/>
    <row r="332" s="50" customFormat="1" ht="15" customHeight="1" x14ac:dyDescent="0.2"/>
    <row r="333" s="50" customFormat="1" ht="15" customHeight="1" x14ac:dyDescent="0.2"/>
    <row r="334" s="50" customFormat="1" ht="15" customHeight="1" x14ac:dyDescent="0.2"/>
    <row r="335" s="50" customFormat="1" ht="15" customHeight="1" x14ac:dyDescent="0.2"/>
    <row r="336" s="50" customFormat="1" ht="15" customHeight="1" x14ac:dyDescent="0.2"/>
    <row r="337" s="50" customFormat="1" ht="15" customHeight="1" x14ac:dyDescent="0.2"/>
    <row r="338" s="50" customFormat="1" ht="15" customHeight="1" x14ac:dyDescent="0.2"/>
    <row r="339" s="50" customFormat="1" ht="15" customHeight="1" x14ac:dyDescent="0.2"/>
    <row r="340" s="50" customFormat="1" ht="15" customHeight="1" x14ac:dyDescent="0.2"/>
    <row r="341" s="50" customFormat="1" ht="15" customHeight="1" x14ac:dyDescent="0.2"/>
    <row r="342" s="50" customFormat="1" ht="15" customHeight="1" x14ac:dyDescent="0.2"/>
    <row r="343" s="50" customFormat="1" ht="15" customHeight="1" x14ac:dyDescent="0.2"/>
    <row r="344" s="50" customFormat="1" ht="15" customHeight="1" x14ac:dyDescent="0.2"/>
    <row r="345" s="50" customFormat="1" ht="15" customHeight="1" x14ac:dyDescent="0.2"/>
    <row r="346" s="50" customFormat="1" ht="15" customHeight="1" x14ac:dyDescent="0.2"/>
    <row r="347" s="50" customFormat="1" ht="15" customHeight="1" x14ac:dyDescent="0.2"/>
    <row r="348" s="50" customFormat="1" ht="15" customHeight="1" x14ac:dyDescent="0.2"/>
    <row r="349" s="50" customFormat="1" ht="15" customHeight="1" x14ac:dyDescent="0.2"/>
    <row r="350" s="50" customFormat="1" ht="15" customHeight="1" x14ac:dyDescent="0.2"/>
    <row r="351" s="50" customFormat="1" ht="15" customHeight="1" x14ac:dyDescent="0.2"/>
    <row r="352" s="50" customFormat="1" ht="15" customHeight="1" x14ac:dyDescent="0.2"/>
    <row r="353" s="50" customFormat="1" ht="15" customHeight="1" x14ac:dyDescent="0.2"/>
    <row r="354" s="50" customFormat="1" ht="15" customHeight="1" x14ac:dyDescent="0.2"/>
    <row r="355" s="50" customFormat="1" ht="15" customHeight="1" x14ac:dyDescent="0.2"/>
    <row r="356" s="50" customFormat="1" ht="15" customHeight="1" x14ac:dyDescent="0.2"/>
    <row r="357" s="50" customFormat="1" ht="15" customHeight="1" x14ac:dyDescent="0.2"/>
    <row r="358" s="50" customFormat="1" ht="15" customHeight="1" x14ac:dyDescent="0.2"/>
    <row r="359" s="50" customFormat="1" ht="15" customHeight="1" x14ac:dyDescent="0.2"/>
    <row r="360" s="50" customFormat="1" ht="15" customHeight="1" x14ac:dyDescent="0.2"/>
    <row r="361" s="50" customFormat="1" ht="15" customHeight="1" x14ac:dyDescent="0.2"/>
    <row r="362" s="50" customFormat="1" ht="15" customHeight="1" x14ac:dyDescent="0.2"/>
    <row r="363" s="50" customFormat="1" ht="15" customHeight="1" x14ac:dyDescent="0.2"/>
    <row r="364" s="50" customFormat="1" ht="15" customHeight="1" x14ac:dyDescent="0.2"/>
    <row r="365" s="50" customFormat="1" ht="15" customHeight="1" x14ac:dyDescent="0.2"/>
    <row r="366" s="50" customFormat="1" ht="15" customHeight="1" x14ac:dyDescent="0.2"/>
    <row r="367" s="50" customFormat="1" ht="15" customHeight="1" x14ac:dyDescent="0.2"/>
    <row r="368" s="50" customFormat="1" ht="15" customHeight="1" x14ac:dyDescent="0.2"/>
    <row r="369" s="50" customFormat="1" ht="15" customHeight="1" x14ac:dyDescent="0.2"/>
    <row r="370" s="50" customFormat="1" ht="15" customHeight="1" x14ac:dyDescent="0.2"/>
    <row r="371" s="50" customFormat="1" ht="15" customHeight="1" x14ac:dyDescent="0.2"/>
    <row r="372" s="50" customFormat="1" ht="15" customHeight="1" x14ac:dyDescent="0.2"/>
    <row r="373" s="50" customFormat="1" ht="15" customHeight="1" x14ac:dyDescent="0.2"/>
    <row r="374" s="50" customFormat="1" ht="15" customHeight="1" x14ac:dyDescent="0.2"/>
    <row r="375" s="50" customFormat="1" ht="15" customHeight="1" x14ac:dyDescent="0.2"/>
    <row r="376" s="50" customFormat="1" ht="15" customHeight="1" x14ac:dyDescent="0.2"/>
    <row r="377" s="50" customFormat="1" ht="15" customHeight="1" x14ac:dyDescent="0.2"/>
    <row r="378" s="50" customFormat="1" ht="15" customHeight="1" x14ac:dyDescent="0.2"/>
    <row r="379" s="50" customFormat="1" ht="15" customHeight="1" x14ac:dyDescent="0.2"/>
    <row r="380" s="50" customFormat="1" ht="15" customHeight="1" x14ac:dyDescent="0.2"/>
    <row r="381" s="50" customFormat="1" ht="15" customHeight="1" x14ac:dyDescent="0.2"/>
    <row r="382" s="50" customFormat="1" ht="15" customHeight="1" x14ac:dyDescent="0.2"/>
    <row r="383" s="50" customFormat="1" ht="15" customHeight="1" x14ac:dyDescent="0.2"/>
    <row r="384" s="50" customFormat="1" ht="15" customHeight="1" x14ac:dyDescent="0.2"/>
    <row r="385" s="50" customFormat="1" ht="15" customHeight="1" x14ac:dyDescent="0.2"/>
    <row r="386" s="50" customFormat="1" ht="15" customHeight="1" x14ac:dyDescent="0.2"/>
    <row r="387" s="50" customFormat="1" ht="15" customHeight="1" x14ac:dyDescent="0.2"/>
    <row r="388" s="50" customFormat="1" ht="15" customHeight="1" x14ac:dyDescent="0.2"/>
    <row r="389" s="50" customFormat="1" ht="15" customHeight="1" x14ac:dyDescent="0.2"/>
    <row r="390" s="50" customFormat="1" ht="15" customHeight="1" x14ac:dyDescent="0.2"/>
    <row r="391" s="50" customFormat="1" ht="15" customHeight="1" x14ac:dyDescent="0.2"/>
    <row r="392" s="50" customFormat="1" ht="15" customHeight="1" x14ac:dyDescent="0.2"/>
    <row r="393" s="50" customFormat="1" ht="15" customHeight="1" x14ac:dyDescent="0.2"/>
    <row r="394" s="50" customFormat="1" ht="15" customHeight="1" x14ac:dyDescent="0.2"/>
    <row r="395" s="50" customFormat="1" ht="15" customHeight="1" x14ac:dyDescent="0.2"/>
    <row r="396" s="50" customFormat="1" ht="15" customHeight="1" x14ac:dyDescent="0.2"/>
    <row r="397" s="50" customFormat="1" ht="15" customHeight="1" x14ac:dyDescent="0.2"/>
    <row r="398" s="50" customFormat="1" ht="15" customHeight="1" x14ac:dyDescent="0.2"/>
    <row r="399" s="50" customFormat="1" ht="15" customHeight="1" x14ac:dyDescent="0.2"/>
    <row r="400" s="50" customFormat="1" ht="15" customHeight="1" x14ac:dyDescent="0.2"/>
    <row r="401" s="50" customFormat="1" ht="15" customHeight="1" x14ac:dyDescent="0.2"/>
    <row r="402" s="50" customFormat="1" ht="15" customHeight="1" x14ac:dyDescent="0.2"/>
    <row r="403" s="50" customFormat="1" ht="15" customHeight="1" x14ac:dyDescent="0.2"/>
    <row r="404" s="50" customFormat="1" ht="15" customHeight="1" x14ac:dyDescent="0.2"/>
    <row r="405" s="50" customFormat="1" ht="15" customHeight="1" x14ac:dyDescent="0.2"/>
    <row r="406" s="50" customFormat="1" ht="15" customHeight="1" x14ac:dyDescent="0.2"/>
    <row r="407" s="50" customFormat="1" ht="15" customHeight="1" x14ac:dyDescent="0.2"/>
    <row r="408" s="50" customFormat="1" ht="15" customHeight="1" x14ac:dyDescent="0.2"/>
    <row r="409" s="50" customFormat="1" ht="15" customHeight="1" x14ac:dyDescent="0.2"/>
    <row r="410" s="50" customFormat="1" ht="15" customHeight="1" x14ac:dyDescent="0.2"/>
    <row r="411" s="50" customFormat="1" ht="15" customHeight="1" x14ac:dyDescent="0.2"/>
    <row r="412" s="50" customFormat="1" ht="15" customHeight="1" x14ac:dyDescent="0.2"/>
    <row r="413" s="50" customFormat="1" ht="15" customHeight="1" x14ac:dyDescent="0.2"/>
    <row r="414" s="50" customFormat="1" ht="15" customHeight="1" x14ac:dyDescent="0.2"/>
    <row r="415" s="50" customFormat="1" ht="15" customHeight="1" x14ac:dyDescent="0.2"/>
    <row r="416" s="50" customFormat="1" ht="15" customHeight="1" x14ac:dyDescent="0.2"/>
    <row r="417" s="50" customFormat="1" ht="15" customHeight="1" x14ac:dyDescent="0.2"/>
    <row r="418" s="50" customFormat="1" ht="15" customHeight="1" x14ac:dyDescent="0.2"/>
    <row r="419" s="50" customFormat="1" ht="15" customHeight="1" x14ac:dyDescent="0.2"/>
    <row r="420" s="50" customFormat="1" ht="15" customHeight="1" x14ac:dyDescent="0.2"/>
    <row r="421" s="50" customFormat="1" ht="15" customHeight="1" x14ac:dyDescent="0.2"/>
    <row r="422" s="50" customFormat="1" ht="15" customHeight="1" x14ac:dyDescent="0.2"/>
    <row r="423" s="50" customFormat="1" ht="15" customHeight="1" x14ac:dyDescent="0.2"/>
    <row r="424" s="50" customFormat="1" ht="15" customHeight="1" x14ac:dyDescent="0.2"/>
    <row r="425" s="50" customFormat="1" ht="15" customHeight="1" x14ac:dyDescent="0.2"/>
    <row r="426" s="50" customFormat="1" ht="15" customHeight="1" x14ac:dyDescent="0.2"/>
    <row r="427" s="50" customFormat="1" ht="15" customHeight="1" x14ac:dyDescent="0.2"/>
    <row r="428" s="50" customFormat="1" ht="15" customHeight="1" x14ac:dyDescent="0.2"/>
    <row r="429" s="50" customFormat="1" ht="15" customHeight="1" x14ac:dyDescent="0.2"/>
    <row r="430" s="50" customFormat="1" ht="15" customHeight="1" x14ac:dyDescent="0.2"/>
    <row r="431" s="50" customFormat="1" ht="15" customHeight="1" x14ac:dyDescent="0.2"/>
    <row r="432" s="50" customFormat="1" ht="15" customHeight="1" x14ac:dyDescent="0.2"/>
    <row r="433" s="50" customFormat="1" ht="15" customHeight="1" x14ac:dyDescent="0.2"/>
    <row r="434" s="50" customFormat="1" ht="15" customHeight="1" x14ac:dyDescent="0.2"/>
    <row r="435" s="50" customFormat="1" ht="15" customHeight="1" x14ac:dyDescent="0.2"/>
    <row r="436" s="50" customFormat="1" ht="15" customHeight="1" x14ac:dyDescent="0.2"/>
    <row r="437" s="50" customFormat="1" ht="15" customHeight="1" x14ac:dyDescent="0.2"/>
    <row r="438" s="50" customFormat="1" ht="15" customHeight="1" x14ac:dyDescent="0.2"/>
    <row r="439" s="50" customFormat="1" ht="15" customHeight="1" x14ac:dyDescent="0.2"/>
    <row r="440" s="50" customFormat="1" ht="15" customHeight="1" x14ac:dyDescent="0.2"/>
    <row r="441" s="50" customFormat="1" ht="15" customHeight="1" x14ac:dyDescent="0.2"/>
    <row r="442" s="50" customFormat="1" ht="15" customHeight="1" x14ac:dyDescent="0.2"/>
    <row r="443" s="50" customFormat="1" ht="15" customHeight="1" x14ac:dyDescent="0.2"/>
    <row r="444" s="50" customFormat="1" ht="15" customHeight="1" x14ac:dyDescent="0.2"/>
    <row r="445" s="50" customFormat="1" ht="15" customHeight="1" x14ac:dyDescent="0.2"/>
    <row r="446" s="50" customFormat="1" ht="15" customHeight="1" x14ac:dyDescent="0.2"/>
    <row r="447" s="50" customFormat="1" ht="15" customHeight="1" x14ac:dyDescent="0.2"/>
    <row r="448" s="50" customFormat="1" ht="15" customHeight="1" x14ac:dyDescent="0.2"/>
    <row r="449" s="50" customFormat="1" ht="15" customHeight="1" x14ac:dyDescent="0.2"/>
    <row r="450" s="50" customFormat="1" ht="15" customHeight="1" x14ac:dyDescent="0.2"/>
    <row r="451" s="50" customFormat="1" ht="15" customHeight="1" x14ac:dyDescent="0.2"/>
    <row r="452" s="50" customFormat="1" ht="15" customHeight="1" x14ac:dyDescent="0.2"/>
    <row r="453" s="50" customFormat="1" ht="15" customHeight="1" x14ac:dyDescent="0.2"/>
    <row r="454" s="50" customFormat="1" ht="15" customHeight="1" x14ac:dyDescent="0.2"/>
    <row r="455" s="50" customFormat="1" ht="15" customHeight="1" x14ac:dyDescent="0.2"/>
    <row r="456" s="50" customFormat="1" ht="15" customHeight="1" x14ac:dyDescent="0.2"/>
    <row r="457" s="50" customFormat="1" ht="15" customHeight="1" x14ac:dyDescent="0.2"/>
    <row r="458" s="50" customFormat="1" ht="15" customHeight="1" x14ac:dyDescent="0.2"/>
    <row r="459" s="50" customFormat="1" ht="15" customHeight="1" x14ac:dyDescent="0.2"/>
    <row r="460" s="50" customFormat="1" ht="15" customHeight="1" x14ac:dyDescent="0.2"/>
    <row r="461" s="50" customFormat="1" ht="15" customHeight="1" x14ac:dyDescent="0.2"/>
    <row r="462" s="50" customFormat="1" ht="15" customHeight="1" x14ac:dyDescent="0.2"/>
    <row r="463" s="50" customFormat="1" ht="15" customHeight="1" x14ac:dyDescent="0.2"/>
    <row r="464" s="50" customFormat="1" ht="15" customHeight="1" x14ac:dyDescent="0.2"/>
    <row r="465" s="50" customFormat="1" ht="15" customHeight="1" x14ac:dyDescent="0.2"/>
    <row r="466" s="50" customFormat="1" ht="15" customHeight="1" x14ac:dyDescent="0.2"/>
    <row r="467" s="50" customFormat="1" ht="15" customHeight="1" x14ac:dyDescent="0.2"/>
    <row r="468" s="50" customFormat="1" ht="15" customHeight="1" x14ac:dyDescent="0.2"/>
    <row r="469" s="50" customFormat="1" ht="15" customHeight="1" x14ac:dyDescent="0.2"/>
    <row r="470" s="50" customFormat="1" ht="15" customHeight="1" x14ac:dyDescent="0.2"/>
    <row r="471" s="50" customFormat="1" ht="15" customHeight="1" x14ac:dyDescent="0.2"/>
    <row r="472" s="50" customFormat="1" ht="15" customHeight="1" x14ac:dyDescent="0.2"/>
    <row r="473" s="50" customFormat="1" ht="15" customHeight="1" x14ac:dyDescent="0.2"/>
    <row r="474" s="50" customFormat="1" ht="15" customHeight="1" x14ac:dyDescent="0.2"/>
    <row r="475" s="50" customFormat="1" ht="15" customHeight="1" x14ac:dyDescent="0.2"/>
    <row r="476" s="50" customFormat="1" ht="15" customHeight="1" x14ac:dyDescent="0.2"/>
    <row r="477" s="50" customFormat="1" ht="15" customHeight="1" x14ac:dyDescent="0.2"/>
    <row r="478" s="50" customFormat="1" ht="15" customHeight="1" x14ac:dyDescent="0.2"/>
    <row r="479" s="50" customFormat="1" ht="15" customHeight="1" x14ac:dyDescent="0.2"/>
    <row r="480" s="50" customFormat="1" ht="15" customHeight="1" x14ac:dyDescent="0.2"/>
    <row r="481" s="50" customFormat="1" ht="15" customHeight="1" x14ac:dyDescent="0.2"/>
    <row r="482" s="50" customFormat="1" ht="15" customHeight="1" x14ac:dyDescent="0.2"/>
    <row r="483" s="50" customFormat="1" ht="15" customHeight="1" x14ac:dyDescent="0.2"/>
    <row r="484" s="50" customFormat="1" ht="15" customHeight="1" x14ac:dyDescent="0.2"/>
    <row r="485" s="50" customFormat="1" ht="15" customHeight="1" x14ac:dyDescent="0.2"/>
    <row r="486" s="50" customFormat="1" ht="15" customHeight="1" x14ac:dyDescent="0.2"/>
    <row r="487" s="50" customFormat="1" ht="15" customHeight="1" x14ac:dyDescent="0.2"/>
    <row r="488" s="50" customFormat="1" ht="15" customHeight="1" x14ac:dyDescent="0.2"/>
    <row r="489" s="50" customFormat="1" ht="15" customHeight="1" x14ac:dyDescent="0.2"/>
    <row r="490" s="50" customFormat="1" ht="15" customHeight="1" x14ac:dyDescent="0.2"/>
    <row r="491" s="50" customFormat="1" ht="15" customHeight="1" x14ac:dyDescent="0.2"/>
    <row r="492" s="50" customFormat="1" ht="15" customHeight="1" x14ac:dyDescent="0.2"/>
    <row r="493" s="50" customFormat="1" ht="15" customHeight="1" x14ac:dyDescent="0.2"/>
    <row r="494" s="50" customFormat="1" ht="15" customHeight="1" x14ac:dyDescent="0.2"/>
    <row r="495" s="50" customFormat="1" ht="15" customHeight="1" x14ac:dyDescent="0.2"/>
    <row r="496" s="50" customFormat="1" ht="15" customHeight="1" x14ac:dyDescent="0.2"/>
    <row r="497" s="50" customFormat="1" ht="15" customHeight="1" x14ac:dyDescent="0.2"/>
    <row r="498" s="50" customFormat="1" ht="15" customHeight="1" x14ac:dyDescent="0.2"/>
    <row r="499" s="50" customFormat="1" ht="15" customHeight="1" x14ac:dyDescent="0.2"/>
    <row r="500" s="50" customFormat="1" ht="15" customHeight="1" x14ac:dyDescent="0.2"/>
    <row r="501" s="50" customFormat="1" ht="15" customHeight="1" x14ac:dyDescent="0.2"/>
    <row r="502" s="50" customFormat="1" ht="15" customHeight="1" x14ac:dyDescent="0.2"/>
    <row r="503" s="50" customFormat="1" ht="15" customHeight="1" x14ac:dyDescent="0.2"/>
    <row r="504" s="50" customFormat="1" ht="15" customHeight="1" x14ac:dyDescent="0.2"/>
    <row r="505" s="50" customFormat="1" ht="15" customHeight="1" x14ac:dyDescent="0.2"/>
    <row r="506" s="50" customFormat="1" ht="15" customHeight="1" x14ac:dyDescent="0.2"/>
    <row r="507" s="50" customFormat="1" ht="15" customHeight="1" x14ac:dyDescent="0.2"/>
    <row r="508" s="50" customFormat="1" ht="15" customHeight="1" x14ac:dyDescent="0.2"/>
    <row r="509" s="50" customFormat="1" ht="15" customHeight="1" x14ac:dyDescent="0.2"/>
    <row r="510" s="50" customFormat="1" ht="15" customHeight="1" x14ac:dyDescent="0.2"/>
    <row r="511" s="50" customFormat="1" ht="15" customHeight="1" x14ac:dyDescent="0.2"/>
    <row r="512" s="50" customFormat="1" ht="15" customHeight="1" x14ac:dyDescent="0.2"/>
    <row r="513" s="50" customFormat="1" ht="15" customHeight="1" x14ac:dyDescent="0.2"/>
    <row r="514" s="50" customFormat="1" ht="15" customHeight="1" x14ac:dyDescent="0.2"/>
    <row r="515" s="50" customFormat="1" ht="15" customHeight="1" x14ac:dyDescent="0.2"/>
    <row r="516" s="50" customFormat="1" ht="15" customHeight="1" x14ac:dyDescent="0.2"/>
    <row r="517" s="50" customFormat="1" ht="15" customHeight="1" x14ac:dyDescent="0.2"/>
    <row r="518" s="50" customFormat="1" ht="15" customHeight="1" x14ac:dyDescent="0.2"/>
    <row r="519" s="50" customFormat="1" ht="15" customHeight="1" x14ac:dyDescent="0.2"/>
    <row r="520" s="50" customFormat="1" ht="15" customHeight="1" x14ac:dyDescent="0.2"/>
    <row r="521" s="50" customFormat="1" ht="15" customHeight="1" x14ac:dyDescent="0.2"/>
    <row r="522" s="50" customFormat="1" ht="15" customHeight="1" x14ac:dyDescent="0.2"/>
    <row r="523" s="50" customFormat="1" ht="15" customHeight="1" x14ac:dyDescent="0.2"/>
    <row r="524" s="50" customFormat="1" ht="15" customHeight="1" x14ac:dyDescent="0.2"/>
    <row r="525" s="50" customFormat="1" ht="15" customHeight="1" x14ac:dyDescent="0.2"/>
    <row r="526" s="50" customFormat="1" ht="15" customHeight="1" x14ac:dyDescent="0.2"/>
    <row r="527" s="50" customFormat="1" ht="15" customHeight="1" x14ac:dyDescent="0.2"/>
    <row r="528" s="50" customFormat="1" ht="15" customHeight="1" x14ac:dyDescent="0.2"/>
    <row r="529" s="50" customFormat="1" ht="15" customHeight="1" x14ac:dyDescent="0.2"/>
    <row r="530" s="50" customFormat="1" ht="15" customHeight="1" x14ac:dyDescent="0.2"/>
    <row r="531" s="50" customFormat="1" ht="15" customHeight="1" x14ac:dyDescent="0.2"/>
    <row r="532" s="50" customFormat="1" ht="15" customHeight="1" x14ac:dyDescent="0.2"/>
    <row r="533" s="50" customFormat="1" ht="15" customHeight="1" x14ac:dyDescent="0.2"/>
    <row r="534" s="50" customFormat="1" ht="15" customHeight="1" x14ac:dyDescent="0.2"/>
    <row r="535" s="50" customFormat="1" ht="15" customHeight="1" x14ac:dyDescent="0.2"/>
    <row r="536" s="50" customFormat="1" ht="15" customHeight="1" x14ac:dyDescent="0.2"/>
    <row r="537" s="50" customFormat="1" ht="15" customHeight="1" x14ac:dyDescent="0.2"/>
    <row r="538" s="50" customFormat="1" ht="15" customHeight="1" x14ac:dyDescent="0.2"/>
    <row r="539" s="50" customFormat="1" ht="15" customHeight="1" x14ac:dyDescent="0.2"/>
    <row r="540" s="50" customFormat="1" ht="15" customHeight="1" x14ac:dyDescent="0.2"/>
    <row r="541" s="50" customFormat="1" ht="15" customHeight="1" x14ac:dyDescent="0.2"/>
    <row r="542" s="50" customFormat="1" ht="15" customHeight="1" x14ac:dyDescent="0.2"/>
    <row r="543" s="50" customFormat="1" ht="15" customHeight="1" x14ac:dyDescent="0.2"/>
    <row r="544" s="50" customFormat="1" ht="15" customHeight="1" x14ac:dyDescent="0.2"/>
    <row r="545" s="50" customFormat="1" ht="15" customHeight="1" x14ac:dyDescent="0.2"/>
    <row r="546" s="50" customFormat="1" ht="15" customHeight="1" x14ac:dyDescent="0.2"/>
    <row r="547" s="50" customFormat="1" ht="15" customHeight="1" x14ac:dyDescent="0.2"/>
    <row r="548" s="50" customFormat="1" ht="15" customHeight="1" x14ac:dyDescent="0.2"/>
    <row r="549" s="50" customFormat="1" ht="15" customHeight="1" x14ac:dyDescent="0.2"/>
    <row r="550" s="50" customFormat="1" ht="15" customHeight="1" x14ac:dyDescent="0.2"/>
    <row r="551" s="50" customFormat="1" ht="15" customHeight="1" x14ac:dyDescent="0.2"/>
    <row r="552" s="50" customFormat="1" ht="15" customHeight="1" x14ac:dyDescent="0.2"/>
    <row r="553" s="50" customFormat="1" ht="15" customHeight="1" x14ac:dyDescent="0.2"/>
    <row r="554" s="50" customFormat="1" ht="15" customHeight="1" x14ac:dyDescent="0.2"/>
    <row r="555" s="50" customFormat="1" ht="15" customHeight="1" x14ac:dyDescent="0.2"/>
    <row r="556" s="50" customFormat="1" ht="15" customHeight="1" x14ac:dyDescent="0.2"/>
    <row r="557" s="50" customFormat="1" ht="15" customHeight="1" x14ac:dyDescent="0.2"/>
    <row r="558" s="50" customFormat="1" ht="15" customHeight="1" x14ac:dyDescent="0.2"/>
    <row r="559" s="50" customFormat="1" ht="15" customHeight="1" x14ac:dyDescent="0.2"/>
    <row r="560" s="50" customFormat="1" ht="15" customHeight="1" x14ac:dyDescent="0.2"/>
    <row r="561" s="50" customFormat="1" ht="15" customHeight="1" x14ac:dyDescent="0.2"/>
    <row r="562" s="50" customFormat="1" ht="15" customHeight="1" x14ac:dyDescent="0.2"/>
    <row r="563" s="50" customFormat="1" ht="15" customHeight="1" x14ac:dyDescent="0.2"/>
    <row r="564" s="50" customFormat="1" ht="15" customHeight="1" x14ac:dyDescent="0.2"/>
    <row r="565" s="50" customFormat="1" ht="15" customHeight="1" x14ac:dyDescent="0.2"/>
    <row r="566" s="50" customFormat="1" ht="15" customHeight="1" x14ac:dyDescent="0.2"/>
    <row r="567" s="50" customFormat="1" ht="15" customHeight="1" x14ac:dyDescent="0.2"/>
    <row r="568" s="50" customFormat="1" ht="15" customHeight="1" x14ac:dyDescent="0.2"/>
    <row r="569" s="50" customFormat="1" ht="15" customHeight="1" x14ac:dyDescent="0.2"/>
    <row r="570" s="50" customFormat="1" ht="15" customHeight="1" x14ac:dyDescent="0.2"/>
    <row r="571" s="50" customFormat="1" ht="15" customHeight="1" x14ac:dyDescent="0.2"/>
    <row r="572" s="50" customFormat="1" ht="15" customHeight="1" x14ac:dyDescent="0.2"/>
    <row r="573" s="50" customFormat="1" ht="15" customHeight="1" x14ac:dyDescent="0.2"/>
    <row r="574" s="50" customFormat="1" ht="15" customHeight="1" x14ac:dyDescent="0.2"/>
    <row r="575" s="50" customFormat="1" ht="15" customHeight="1" x14ac:dyDescent="0.2"/>
    <row r="576" s="50" customFormat="1" ht="15" customHeight="1" x14ac:dyDescent="0.2"/>
    <row r="577" s="50" customFormat="1" ht="15" customHeight="1" x14ac:dyDescent="0.2"/>
    <row r="578" s="50" customFormat="1" ht="15" customHeight="1" x14ac:dyDescent="0.2"/>
    <row r="579" s="50" customFormat="1" ht="15" customHeight="1" x14ac:dyDescent="0.2"/>
    <row r="580" s="50" customFormat="1" ht="15" customHeight="1" x14ac:dyDescent="0.2"/>
    <row r="581" s="50" customFormat="1" ht="15" customHeight="1" x14ac:dyDescent="0.2"/>
    <row r="582" s="50" customFormat="1" ht="15" customHeight="1" x14ac:dyDescent="0.2"/>
    <row r="583" s="50" customFormat="1" ht="15" customHeight="1" x14ac:dyDescent="0.2"/>
    <row r="584" s="50" customFormat="1" ht="15" customHeight="1" x14ac:dyDescent="0.2"/>
    <row r="585" s="50" customFormat="1" ht="15" customHeight="1" x14ac:dyDescent="0.2"/>
    <row r="586" s="50" customFormat="1" ht="15" customHeight="1" x14ac:dyDescent="0.2"/>
    <row r="587" s="50" customFormat="1" ht="15" customHeight="1" x14ac:dyDescent="0.2"/>
    <row r="588" s="50" customFormat="1" ht="15" customHeight="1" x14ac:dyDescent="0.2"/>
    <row r="589" s="50" customFormat="1" ht="15" customHeight="1" x14ac:dyDescent="0.2"/>
    <row r="590" s="50" customFormat="1" ht="15" customHeight="1" x14ac:dyDescent="0.2"/>
    <row r="591" s="50" customFormat="1" ht="15" customHeight="1" x14ac:dyDescent="0.2"/>
    <row r="592" s="50" customFormat="1" ht="15" customHeight="1" x14ac:dyDescent="0.2"/>
    <row r="593" s="50" customFormat="1" ht="15" customHeight="1" x14ac:dyDescent="0.2"/>
    <row r="594" s="50" customFormat="1" ht="15" customHeight="1" x14ac:dyDescent="0.2"/>
    <row r="595" s="50" customFormat="1" ht="15" customHeight="1" x14ac:dyDescent="0.2"/>
    <row r="596" s="50" customFormat="1" ht="15" customHeight="1" x14ac:dyDescent="0.2"/>
    <row r="597" s="50" customFormat="1" ht="15" customHeight="1" x14ac:dyDescent="0.2"/>
    <row r="598" s="50" customFormat="1" ht="15" customHeight="1" x14ac:dyDescent="0.2"/>
    <row r="599" s="50" customFormat="1" ht="15" customHeight="1" x14ac:dyDescent="0.2"/>
    <row r="600" s="50" customFormat="1" ht="15" customHeight="1" x14ac:dyDescent="0.2"/>
    <row r="601" s="50" customFormat="1" ht="15" customHeight="1" x14ac:dyDescent="0.2"/>
    <row r="602" s="50" customFormat="1" ht="15" customHeight="1" x14ac:dyDescent="0.2"/>
    <row r="603" s="50" customFormat="1" ht="15" customHeight="1" x14ac:dyDescent="0.2"/>
    <row r="604" s="50" customFormat="1" ht="15" customHeight="1" x14ac:dyDescent="0.2"/>
    <row r="605" s="50" customFormat="1" ht="15" customHeight="1" x14ac:dyDescent="0.2"/>
    <row r="606" s="50" customFormat="1" ht="15" customHeight="1" x14ac:dyDescent="0.2"/>
    <row r="607" s="50" customFormat="1" ht="15" customHeight="1" x14ac:dyDescent="0.2"/>
    <row r="608" s="50" customFormat="1" ht="15" customHeight="1" x14ac:dyDescent="0.2"/>
    <row r="609" s="50" customFormat="1" ht="15" customHeight="1" x14ac:dyDescent="0.2"/>
    <row r="610" s="50" customFormat="1" ht="15" customHeight="1" x14ac:dyDescent="0.2"/>
    <row r="611" s="50" customFormat="1" ht="15" customHeight="1" x14ac:dyDescent="0.2"/>
    <row r="612" s="50" customFormat="1" ht="15" customHeight="1" x14ac:dyDescent="0.2"/>
    <row r="613" s="50" customFormat="1" ht="15" customHeight="1" x14ac:dyDescent="0.2"/>
    <row r="614" s="50" customFormat="1" ht="15" customHeight="1" x14ac:dyDescent="0.2"/>
    <row r="615" s="50" customFormat="1" ht="15" customHeight="1" x14ac:dyDescent="0.2"/>
    <row r="616" s="50" customFormat="1" ht="15" customHeight="1" x14ac:dyDescent="0.2"/>
    <row r="617" s="50" customFormat="1" ht="15" customHeight="1" x14ac:dyDescent="0.2"/>
    <row r="618" s="50" customFormat="1" ht="15" customHeight="1" x14ac:dyDescent="0.2"/>
    <row r="619" s="50" customFormat="1" ht="15" customHeight="1" x14ac:dyDescent="0.2"/>
    <row r="620" s="50" customFormat="1" ht="15" customHeight="1" x14ac:dyDescent="0.2"/>
    <row r="621" s="50" customFormat="1" ht="15" customHeight="1" x14ac:dyDescent="0.2"/>
    <row r="622" s="50" customFormat="1" ht="15" customHeight="1" x14ac:dyDescent="0.2"/>
    <row r="623" s="50" customFormat="1" ht="15" customHeight="1" x14ac:dyDescent="0.2"/>
    <row r="624" s="50" customFormat="1" ht="15" customHeight="1" x14ac:dyDescent="0.2"/>
    <row r="625" s="50" customFormat="1" ht="15" customHeight="1" x14ac:dyDescent="0.2"/>
    <row r="626" s="50" customFormat="1" ht="15" customHeight="1" x14ac:dyDescent="0.2"/>
    <row r="627" s="50" customFormat="1" ht="15" customHeight="1" x14ac:dyDescent="0.2"/>
    <row r="628" s="50" customFormat="1" ht="15" customHeight="1" x14ac:dyDescent="0.2"/>
    <row r="629" s="50" customFormat="1" ht="15" customHeight="1" x14ac:dyDescent="0.2"/>
    <row r="630" s="50" customFormat="1" ht="15" customHeight="1" x14ac:dyDescent="0.2"/>
    <row r="631" s="50" customFormat="1" ht="15" customHeight="1" x14ac:dyDescent="0.2"/>
    <row r="632" s="50" customFormat="1" ht="15" customHeight="1" x14ac:dyDescent="0.2"/>
    <row r="633" s="50" customFormat="1" ht="15" customHeight="1" x14ac:dyDescent="0.2"/>
    <row r="634" s="50" customFormat="1" ht="15" customHeight="1" x14ac:dyDescent="0.2"/>
    <row r="635" s="50" customFormat="1" ht="15" customHeight="1" x14ac:dyDescent="0.2"/>
    <row r="636" s="50" customFormat="1" ht="15" customHeight="1" x14ac:dyDescent="0.2"/>
    <row r="637" s="50" customFormat="1" ht="15" customHeight="1" x14ac:dyDescent="0.2"/>
    <row r="638" s="50" customFormat="1" ht="15" customHeight="1" x14ac:dyDescent="0.2"/>
    <row r="639" s="50" customFormat="1" ht="15" customHeight="1" x14ac:dyDescent="0.2"/>
    <row r="640" s="50" customFormat="1" ht="15" customHeight="1" x14ac:dyDescent="0.2"/>
    <row r="641" s="50" customFormat="1" ht="15" customHeight="1" x14ac:dyDescent="0.2"/>
    <row r="642" s="50" customFormat="1" ht="15" customHeight="1" x14ac:dyDescent="0.2"/>
    <row r="643" s="50" customFormat="1" ht="15" customHeight="1" x14ac:dyDescent="0.2"/>
    <row r="644" s="50" customFormat="1" ht="15" customHeight="1" x14ac:dyDescent="0.2"/>
    <row r="645" s="50" customFormat="1" ht="15" customHeight="1" x14ac:dyDescent="0.2"/>
    <row r="646" s="50" customFormat="1" ht="15" customHeight="1" x14ac:dyDescent="0.2"/>
    <row r="647" s="50" customFormat="1" ht="15" customHeight="1" x14ac:dyDescent="0.2"/>
    <row r="648" s="50" customFormat="1" ht="15" customHeight="1" x14ac:dyDescent="0.2"/>
    <row r="649" s="50" customFormat="1" ht="15" customHeight="1" x14ac:dyDescent="0.2"/>
    <row r="650" s="50" customFormat="1" ht="15" customHeight="1" x14ac:dyDescent="0.2"/>
    <row r="651" s="50" customFormat="1" ht="15" customHeight="1" x14ac:dyDescent="0.2"/>
    <row r="652" s="50" customFormat="1" ht="15" customHeight="1" x14ac:dyDescent="0.2"/>
    <row r="653" s="50" customFormat="1" ht="15" customHeight="1" x14ac:dyDescent="0.2"/>
    <row r="654" s="50" customFormat="1" ht="15" customHeight="1" x14ac:dyDescent="0.2"/>
    <row r="655" s="50" customFormat="1" ht="15" customHeight="1" x14ac:dyDescent="0.2"/>
    <row r="656" s="50" customFormat="1" ht="15" customHeight="1" x14ac:dyDescent="0.2"/>
    <row r="657" s="50" customFormat="1" ht="15" customHeight="1" x14ac:dyDescent="0.2"/>
    <row r="658" s="50" customFormat="1" ht="15" customHeight="1" x14ac:dyDescent="0.2"/>
    <row r="659" s="50" customFormat="1" ht="15" customHeight="1" x14ac:dyDescent="0.2"/>
    <row r="660" s="50" customFormat="1" ht="15" customHeight="1" x14ac:dyDescent="0.2"/>
    <row r="661" s="50" customFormat="1" ht="15" customHeight="1" x14ac:dyDescent="0.2"/>
    <row r="662" s="50" customFormat="1" ht="15" customHeight="1" x14ac:dyDescent="0.2"/>
    <row r="663" s="50" customFormat="1" ht="15" customHeight="1" x14ac:dyDescent="0.2"/>
    <row r="664" s="50" customFormat="1" ht="15" customHeight="1" x14ac:dyDescent="0.2"/>
    <row r="665" s="50" customFormat="1" ht="15" customHeight="1" x14ac:dyDescent="0.2"/>
    <row r="666" s="50" customFormat="1" ht="15" customHeight="1" x14ac:dyDescent="0.2"/>
    <row r="667" s="50" customFormat="1" ht="15" customHeight="1" x14ac:dyDescent="0.2"/>
    <row r="668" s="50" customFormat="1" ht="15" customHeight="1" x14ac:dyDescent="0.2"/>
    <row r="669" s="50" customFormat="1" ht="15" customHeight="1" x14ac:dyDescent="0.2"/>
    <row r="670" s="50" customFormat="1" ht="15" customHeight="1" x14ac:dyDescent="0.2"/>
    <row r="671" s="50" customFormat="1" ht="15" customHeight="1" x14ac:dyDescent="0.2"/>
    <row r="672" s="50" customFormat="1" ht="15" customHeight="1" x14ac:dyDescent="0.2"/>
    <row r="673" s="50" customFormat="1" ht="15" customHeight="1" x14ac:dyDescent="0.2"/>
    <row r="674" s="50" customFormat="1" ht="15" customHeight="1" x14ac:dyDescent="0.2"/>
    <row r="675" s="50" customFormat="1" ht="15" customHeight="1" x14ac:dyDescent="0.2"/>
    <row r="676" s="50" customFormat="1" ht="15" customHeight="1" x14ac:dyDescent="0.2"/>
    <row r="677" s="50" customFormat="1" ht="15" customHeight="1" x14ac:dyDescent="0.2"/>
    <row r="678" s="50" customFormat="1" ht="15" customHeight="1" x14ac:dyDescent="0.2"/>
    <row r="679" s="50" customFormat="1" ht="15" customHeight="1" x14ac:dyDescent="0.2"/>
    <row r="680" s="50" customFormat="1" ht="15" customHeight="1" x14ac:dyDescent="0.2"/>
    <row r="681" s="50" customFormat="1" ht="15" customHeight="1" x14ac:dyDescent="0.2"/>
    <row r="682" s="50" customFormat="1" ht="15" customHeight="1" x14ac:dyDescent="0.2"/>
    <row r="683" s="50" customFormat="1" ht="15" customHeight="1" x14ac:dyDescent="0.2"/>
    <row r="684" s="50" customFormat="1" ht="15" customHeight="1" x14ac:dyDescent="0.2"/>
    <row r="685" s="50" customFormat="1" ht="15" customHeight="1" x14ac:dyDescent="0.2"/>
    <row r="686" s="50" customFormat="1" ht="15" customHeight="1" x14ac:dyDescent="0.2"/>
    <row r="687" s="50" customFormat="1" ht="15" customHeight="1" x14ac:dyDescent="0.2"/>
    <row r="688" s="50" customFormat="1" ht="15" customHeight="1" x14ac:dyDescent="0.2"/>
    <row r="689" s="50" customFormat="1" ht="15" customHeight="1" x14ac:dyDescent="0.2"/>
    <row r="690" s="50" customFormat="1" ht="15" customHeight="1" x14ac:dyDescent="0.2"/>
    <row r="691" s="50" customFormat="1" ht="15" customHeight="1" x14ac:dyDescent="0.2"/>
    <row r="692" s="50" customFormat="1" ht="15" customHeight="1" x14ac:dyDescent="0.2"/>
    <row r="693" s="50" customFormat="1" ht="15" customHeight="1" x14ac:dyDescent="0.2"/>
    <row r="694" s="50" customFormat="1" ht="15" customHeight="1" x14ac:dyDescent="0.2"/>
    <row r="695" s="50" customFormat="1" ht="15" customHeight="1" x14ac:dyDescent="0.2"/>
    <row r="696" s="50" customFormat="1" ht="15" customHeight="1" x14ac:dyDescent="0.2"/>
    <row r="697" s="50" customFormat="1" ht="15" customHeight="1" x14ac:dyDescent="0.2"/>
    <row r="698" s="50" customFormat="1" ht="15" customHeight="1" x14ac:dyDescent="0.2"/>
    <row r="699" s="50" customFormat="1" ht="15" customHeight="1" x14ac:dyDescent="0.2"/>
    <row r="700" s="50" customFormat="1" ht="15" customHeight="1" x14ac:dyDescent="0.2"/>
    <row r="701" s="50" customFormat="1" ht="15" customHeight="1" x14ac:dyDescent="0.2"/>
    <row r="702" s="50" customFormat="1" ht="15" customHeight="1" x14ac:dyDescent="0.2"/>
    <row r="703" s="50" customFormat="1" ht="15" customHeight="1" x14ac:dyDescent="0.2"/>
    <row r="704" s="50" customFormat="1" ht="15" customHeight="1" x14ac:dyDescent="0.2"/>
    <row r="705" s="50" customFormat="1" ht="15" customHeight="1" x14ac:dyDescent="0.2"/>
    <row r="706" s="50" customFormat="1" ht="15" customHeight="1" x14ac:dyDescent="0.2"/>
    <row r="707" s="50" customFormat="1" ht="15" customHeight="1" x14ac:dyDescent="0.2"/>
    <row r="708" s="50" customFormat="1" ht="15" customHeight="1" x14ac:dyDescent="0.2"/>
    <row r="709" s="50" customFormat="1" ht="15" customHeight="1" x14ac:dyDescent="0.2"/>
    <row r="710" s="50" customFormat="1" ht="15" customHeight="1" x14ac:dyDescent="0.2"/>
    <row r="711" s="50" customFormat="1" ht="15" customHeight="1" x14ac:dyDescent="0.2"/>
    <row r="712" s="50" customFormat="1" ht="15" customHeight="1" x14ac:dyDescent="0.2"/>
    <row r="713" s="50" customFormat="1" ht="15" customHeight="1" x14ac:dyDescent="0.2"/>
    <row r="714" s="50" customFormat="1" ht="15" customHeight="1" x14ac:dyDescent="0.2"/>
    <row r="715" s="50" customFormat="1" ht="15" customHeight="1" x14ac:dyDescent="0.2"/>
    <row r="716" s="50" customFormat="1" ht="15" customHeight="1" x14ac:dyDescent="0.2"/>
    <row r="717" s="50" customFormat="1" ht="15" customHeight="1" x14ac:dyDescent="0.2"/>
    <row r="718" s="50" customFormat="1" ht="15" customHeight="1" x14ac:dyDescent="0.2"/>
    <row r="719" s="50" customFormat="1" ht="15" customHeight="1" x14ac:dyDescent="0.2"/>
    <row r="720" s="50" customFormat="1" ht="15" customHeight="1" x14ac:dyDescent="0.2"/>
    <row r="721" s="50" customFormat="1" ht="15" customHeight="1" x14ac:dyDescent="0.2"/>
    <row r="722" s="50" customFormat="1" ht="15" customHeight="1" x14ac:dyDescent="0.2"/>
    <row r="723" s="50" customFormat="1" ht="15" customHeight="1" x14ac:dyDescent="0.2"/>
    <row r="724" s="50" customFormat="1" ht="15" customHeight="1" x14ac:dyDescent="0.2"/>
    <row r="725" s="50" customFormat="1" ht="15" customHeight="1" x14ac:dyDescent="0.2"/>
    <row r="726" s="50" customFormat="1" ht="15" customHeight="1" x14ac:dyDescent="0.2"/>
    <row r="727" s="50" customFormat="1" ht="15" customHeight="1" x14ac:dyDescent="0.2"/>
    <row r="728" s="50" customFormat="1" ht="15" customHeight="1" x14ac:dyDescent="0.2"/>
    <row r="729" s="50" customFormat="1" ht="15" customHeight="1" x14ac:dyDescent="0.2"/>
    <row r="730" s="50" customFormat="1" ht="15" customHeight="1" x14ac:dyDescent="0.2"/>
    <row r="731" s="50" customFormat="1" ht="15" customHeight="1" x14ac:dyDescent="0.2"/>
  </sheetData>
  <mergeCells count="10">
    <mergeCell ref="C21:E21"/>
    <mergeCell ref="C25:E25"/>
    <mergeCell ref="B28:E28"/>
    <mergeCell ref="B31:E31"/>
    <mergeCell ref="A1:F1"/>
    <mergeCell ref="A2:F2"/>
    <mergeCell ref="A4:F4"/>
    <mergeCell ref="A6:F6"/>
    <mergeCell ref="A7:F7"/>
    <mergeCell ref="A8:F8"/>
  </mergeCells>
  <dataValidations count="1">
    <dataValidation type="list" allowBlank="1" showInputMessage="1" showErrorMessage="1" sqref="D24 B11:B14 D17:D19 B17:B20 B24 D11:D14">
      <formula1>"X"</formula1>
    </dataValidation>
  </dataValidations>
  <pageMargins left="0.75" right="0.75" top="0.75" bottom="0.5" header="0.5" footer="0.5"/>
  <pageSetup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57"/>
  <sheetViews>
    <sheetView zoomScaleNormal="100" zoomScaleSheetLayoutView="100" workbookViewId="0">
      <selection activeCell="G37" sqref="G37"/>
    </sheetView>
  </sheetViews>
  <sheetFormatPr defaultRowHeight="12" x14ac:dyDescent="0.2"/>
  <cols>
    <col min="1" max="1" width="9" style="3" customWidth="1"/>
    <col min="2" max="2" width="17" style="3" customWidth="1"/>
    <col min="3" max="3" width="17.7109375" style="3" customWidth="1"/>
    <col min="4" max="4" width="8.7109375" style="3" customWidth="1"/>
    <col min="5" max="5" width="6" style="3" customWidth="1"/>
    <col min="6" max="6" width="11.28515625" style="12" customWidth="1"/>
    <col min="7" max="7" width="5.85546875" style="12" customWidth="1"/>
    <col min="8" max="8" width="15" style="3" customWidth="1"/>
    <col min="9" max="16384" width="9.140625" style="6"/>
  </cols>
  <sheetData>
    <row r="1" spans="1:22" x14ac:dyDescent="0.2">
      <c r="G1" s="4" t="s">
        <v>953</v>
      </c>
      <c r="H1" s="5"/>
    </row>
    <row r="2" spans="1:22" x14ac:dyDescent="0.2">
      <c r="A2" s="3" t="s">
        <v>3443</v>
      </c>
      <c r="G2" s="4"/>
      <c r="H2" s="7"/>
    </row>
    <row r="3" spans="1:22" x14ac:dyDescent="0.2">
      <c r="B3" s="99" t="str">
        <f>ContractName</f>
        <v>MASTER TO COPY TO NEW FOLDER</v>
      </c>
      <c r="C3" s="100"/>
      <c r="D3" s="101"/>
      <c r="E3" s="8"/>
      <c r="G3" s="9" t="s">
        <v>954</v>
      </c>
      <c r="H3" s="10" t="s">
        <v>996</v>
      </c>
    </row>
    <row r="4" spans="1:22" x14ac:dyDescent="0.2">
      <c r="B4" s="102"/>
      <c r="C4" s="103"/>
      <c r="D4" s="104"/>
      <c r="E4" s="8"/>
      <c r="G4" s="9" t="s">
        <v>955</v>
      </c>
      <c r="H4" s="40">
        <f>ContractNbr</f>
        <v>0</v>
      </c>
    </row>
    <row r="5" spans="1:22" x14ac:dyDescent="0.2">
      <c r="B5" s="102"/>
      <c r="C5" s="103"/>
      <c r="D5" s="104"/>
      <c r="E5" s="8"/>
      <c r="G5" s="9" t="s">
        <v>3474</v>
      </c>
      <c r="H5" s="11"/>
    </row>
    <row r="6" spans="1:22" x14ac:dyDescent="0.2">
      <c r="B6" s="105"/>
      <c r="C6" s="106"/>
      <c r="D6" s="107"/>
      <c r="E6" s="8"/>
      <c r="G6" s="9" t="s">
        <v>956</v>
      </c>
      <c r="H6" s="11"/>
    </row>
    <row r="7" spans="1:22" x14ac:dyDescent="0.2">
      <c r="B7" s="82"/>
      <c r="C7" s="82"/>
      <c r="D7" s="82"/>
      <c r="E7" s="8"/>
      <c r="F7" s="6"/>
      <c r="G7" s="9" t="s">
        <v>3496</v>
      </c>
      <c r="H7" s="11"/>
      <c r="I7" s="3"/>
      <c r="J7" s="3"/>
      <c r="K7" s="3"/>
      <c r="L7" s="3"/>
      <c r="M7" s="3"/>
      <c r="N7" s="3"/>
      <c r="O7" s="3"/>
      <c r="P7" s="3"/>
      <c r="Q7" s="3"/>
      <c r="R7" s="3"/>
      <c r="S7" s="3"/>
      <c r="T7" s="3"/>
      <c r="U7" s="3"/>
      <c r="V7" s="3"/>
    </row>
    <row r="8" spans="1:22" x14ac:dyDescent="0.2">
      <c r="A8" s="3" t="s">
        <v>3442</v>
      </c>
    </row>
    <row r="9" spans="1:22" x14ac:dyDescent="0.2">
      <c r="B9" s="108"/>
      <c r="C9" s="109"/>
      <c r="D9" s="110"/>
      <c r="F9" s="8" t="s">
        <v>957</v>
      </c>
    </row>
    <row r="10" spans="1:22" x14ac:dyDescent="0.2">
      <c r="B10" s="111"/>
      <c r="C10" s="112"/>
      <c r="D10" s="113"/>
      <c r="F10" s="95"/>
      <c r="G10" s="95"/>
      <c r="H10" s="95"/>
    </row>
    <row r="11" spans="1:22" x14ac:dyDescent="0.2">
      <c r="B11" s="111"/>
      <c r="C11" s="112"/>
      <c r="D11" s="113"/>
      <c r="F11" s="95"/>
      <c r="G11" s="95"/>
      <c r="H11" s="95"/>
    </row>
    <row r="12" spans="1:22" x14ac:dyDescent="0.2">
      <c r="B12" s="111"/>
      <c r="C12" s="112"/>
      <c r="D12" s="113"/>
      <c r="F12" s="117"/>
      <c r="G12" s="117"/>
      <c r="H12" s="117"/>
    </row>
    <row r="13" spans="1:22" x14ac:dyDescent="0.2">
      <c r="B13" s="114"/>
      <c r="C13" s="115"/>
      <c r="D13" s="116"/>
      <c r="F13" s="117"/>
      <c r="G13" s="117"/>
      <c r="H13" s="117"/>
    </row>
    <row r="14" spans="1:22" x14ac:dyDescent="0.2">
      <c r="A14" s="3" t="s">
        <v>959</v>
      </c>
      <c r="H14" s="3" t="s">
        <v>958</v>
      </c>
    </row>
    <row r="15" spans="1:22" x14ac:dyDescent="0.2">
      <c r="B15" s="96">
        <f>('CO1'!B15)</f>
        <v>0</v>
      </c>
      <c r="C15" s="96"/>
      <c r="D15" s="96"/>
      <c r="E15" s="96"/>
      <c r="F15" s="96"/>
      <c r="G15" s="96"/>
      <c r="H15" s="96"/>
    </row>
    <row r="16" spans="1:22" x14ac:dyDescent="0.2">
      <c r="B16" s="96" t="str">
        <f>('CO1'!B16)</f>
        <v/>
      </c>
      <c r="C16" s="96"/>
      <c r="D16" s="96"/>
      <c r="E16" s="96"/>
      <c r="F16" s="96"/>
      <c r="G16" s="96"/>
      <c r="H16" s="96"/>
    </row>
    <row r="17" spans="1:14" x14ac:dyDescent="0.2">
      <c r="B17" s="96" t="str">
        <f>('CO1'!B17)</f>
        <v/>
      </c>
      <c r="C17" s="96"/>
      <c r="D17" s="96"/>
      <c r="E17" s="96"/>
      <c r="F17" s="96"/>
      <c r="G17" s="96"/>
      <c r="H17" s="96"/>
    </row>
    <row r="18" spans="1:14" ht="10.5" customHeight="1" x14ac:dyDescent="0.2"/>
    <row r="19" spans="1:14" x14ac:dyDescent="0.2">
      <c r="A19" s="3" t="s">
        <v>960</v>
      </c>
      <c r="H19" s="47" t="str">
        <f>Mark</f>
        <v>*Mark if negotiated (N) or bid (B) unit price</v>
      </c>
    </row>
    <row r="20" spans="1:14" x14ac:dyDescent="0.2">
      <c r="A20" s="48" t="s">
        <v>961</v>
      </c>
      <c r="B20" s="97" t="s">
        <v>962</v>
      </c>
      <c r="C20" s="98"/>
      <c r="D20" s="48" t="s">
        <v>963</v>
      </c>
      <c r="E20" s="49" t="s">
        <v>964</v>
      </c>
      <c r="F20" s="48" t="s">
        <v>965</v>
      </c>
      <c r="G20" s="48" t="s">
        <v>3445</v>
      </c>
      <c r="H20" s="48" t="s">
        <v>966</v>
      </c>
    </row>
    <row r="21" spans="1:14" ht="18" customHeight="1" x14ac:dyDescent="0.2">
      <c r="A21" s="15"/>
      <c r="B21" s="124"/>
      <c r="C21" s="125"/>
      <c r="D21" s="16"/>
      <c r="E21" s="17"/>
      <c r="F21" s="18"/>
      <c r="G21" s="18"/>
      <c r="H21" s="19">
        <f>D21*F21</f>
        <v>0</v>
      </c>
    </row>
    <row r="22" spans="1:14" ht="18" customHeight="1" x14ac:dyDescent="0.2">
      <c r="A22" s="15"/>
      <c r="B22" s="124"/>
      <c r="C22" s="125"/>
      <c r="D22" s="16"/>
      <c r="E22" s="17"/>
      <c r="F22" s="18"/>
      <c r="G22" s="18"/>
      <c r="H22" s="19">
        <f t="shared" ref="H22:H27" si="0">D22*F22</f>
        <v>0</v>
      </c>
    </row>
    <row r="23" spans="1:14" ht="18" customHeight="1" x14ac:dyDescent="0.2">
      <c r="A23" s="15"/>
      <c r="B23" s="124"/>
      <c r="C23" s="125"/>
      <c r="D23" s="16"/>
      <c r="E23" s="17"/>
      <c r="F23" s="18"/>
      <c r="G23" s="18"/>
      <c r="H23" s="19">
        <f t="shared" si="0"/>
        <v>0</v>
      </c>
    </row>
    <row r="24" spans="1:14" ht="18" customHeight="1" x14ac:dyDescent="0.2">
      <c r="A24" s="15"/>
      <c r="B24" s="124"/>
      <c r="C24" s="125"/>
      <c r="D24" s="16"/>
      <c r="E24" s="17"/>
      <c r="F24" s="18"/>
      <c r="G24" s="18"/>
      <c r="H24" s="19">
        <f t="shared" si="0"/>
        <v>0</v>
      </c>
    </row>
    <row r="25" spans="1:14" ht="18" customHeight="1" x14ac:dyDescent="0.2">
      <c r="A25" s="15"/>
      <c r="B25" s="124"/>
      <c r="C25" s="125"/>
      <c r="D25" s="16"/>
      <c r="E25" s="17"/>
      <c r="F25" s="18"/>
      <c r="G25" s="18"/>
      <c r="H25" s="19">
        <f t="shared" si="0"/>
        <v>0</v>
      </c>
    </row>
    <row r="26" spans="1:14" ht="18" customHeight="1" x14ac:dyDescent="0.2">
      <c r="A26" s="15"/>
      <c r="B26" s="124"/>
      <c r="C26" s="125"/>
      <c r="D26" s="16"/>
      <c r="E26" s="17"/>
      <c r="F26" s="18"/>
      <c r="G26" s="18"/>
      <c r="H26" s="19">
        <f t="shared" si="0"/>
        <v>0</v>
      </c>
    </row>
    <row r="27" spans="1:14" ht="18" customHeight="1" x14ac:dyDescent="0.2">
      <c r="A27" s="15"/>
      <c r="B27" s="124"/>
      <c r="C27" s="125"/>
      <c r="D27" s="16"/>
      <c r="E27" s="17"/>
      <c r="F27" s="18"/>
      <c r="G27" s="18"/>
      <c r="H27" s="19">
        <f t="shared" si="0"/>
        <v>0</v>
      </c>
    </row>
    <row r="28" spans="1:14" ht="18" customHeight="1" x14ac:dyDescent="0.35">
      <c r="A28" s="73"/>
      <c r="B28" s="74"/>
      <c r="C28" s="74"/>
      <c r="D28" s="75"/>
      <c r="E28" s="76"/>
      <c r="F28" s="79" t="s">
        <v>3483</v>
      </c>
      <c r="G28" s="77"/>
      <c r="H28" s="63"/>
    </row>
    <row r="29" spans="1:14" x14ac:dyDescent="0.2">
      <c r="A29" s="3" t="s">
        <v>967</v>
      </c>
      <c r="F29" s="64" t="e">
        <f>ROUND(H29/H30,4)</f>
        <v>#DIV/0!</v>
      </c>
      <c r="H29" s="19">
        <f>SUM(H21:H27)</f>
        <v>0</v>
      </c>
    </row>
    <row r="30" spans="1:14" x14ac:dyDescent="0.2">
      <c r="A30" s="3" t="s">
        <v>968</v>
      </c>
      <c r="H30" s="41">
        <f>Original</f>
        <v>0</v>
      </c>
    </row>
    <row r="31" spans="1:14" x14ac:dyDescent="0.2">
      <c r="A31" s="3" t="s">
        <v>969</v>
      </c>
      <c r="F31" s="64" t="e">
        <f>ROUND(H31/H30,4)</f>
        <v>#DIV/0!</v>
      </c>
      <c r="H31" s="41">
        <f>CO8net+CO8sumPrevious</f>
        <v>0</v>
      </c>
    </row>
    <row r="32" spans="1:14" x14ac:dyDescent="0.2">
      <c r="A32" s="3" t="s">
        <v>3446</v>
      </c>
      <c r="F32" s="65" t="e">
        <f>ROUND(H32/H30,4)</f>
        <v>#DIV/0!</v>
      </c>
      <c r="G32" s="3"/>
      <c r="H32" s="19">
        <f>SUM(H29:H31)</f>
        <v>0</v>
      </c>
      <c r="I32" s="3"/>
      <c r="J32" s="3"/>
      <c r="K32" s="3"/>
      <c r="L32" s="3"/>
      <c r="M32" s="3"/>
      <c r="N32" s="3"/>
    </row>
    <row r="33" spans="1:8" ht="10.5" customHeight="1" thickBot="1" x14ac:dyDescent="0.25"/>
    <row r="34" spans="1:8" x14ac:dyDescent="0.2">
      <c r="A34" s="126" t="s">
        <v>970</v>
      </c>
      <c r="B34" s="127"/>
      <c r="C34" s="23"/>
      <c r="D34" s="23"/>
      <c r="E34" s="24"/>
      <c r="F34" s="24" t="str">
        <f>IF('CO1'!F34&lt;&gt;0,'CO1'!F34,"")</f>
        <v/>
      </c>
      <c r="G34" s="137" t="str">
        <f>contract</f>
        <v>Calendar Days</v>
      </c>
      <c r="H34" s="138"/>
    </row>
    <row r="35" spans="1:8" x14ac:dyDescent="0.2">
      <c r="A35" s="26" t="s">
        <v>971</v>
      </c>
      <c r="B35" s="12"/>
      <c r="C35" s="12"/>
      <c r="D35" s="12"/>
      <c r="E35" s="27" t="str">
        <f>IF('CO1'!E35&lt;&gt;0,'CO1'!E35,"")</f>
        <v/>
      </c>
      <c r="F35" s="27" t="str">
        <f>IF('CO1'!F35&lt;&gt;0,'CO1'!F35,"")</f>
        <v/>
      </c>
      <c r="G35" s="139" t="str">
        <f>IF('CO1'!G35&lt;&gt;0,'CO1'!G35,"")</f>
        <v/>
      </c>
      <c r="H35" s="140"/>
    </row>
    <row r="36" spans="1:8" x14ac:dyDescent="0.2">
      <c r="A36" s="28" t="s">
        <v>3450</v>
      </c>
      <c r="B36" s="12"/>
      <c r="C36" s="12"/>
      <c r="D36" s="12"/>
      <c r="E36" s="27" t="str">
        <f>IF(SUM('CO8'!E36,'CO8'!E38)&lt;&gt;0,SUM('CO8'!E36,'CO8'!E38),"")</f>
        <v/>
      </c>
      <c r="F36" s="27" t="str">
        <f>IF(SUM('CO8'!F36,'CO8'!F38)&lt;&gt;0,SUM('CO8'!F36,'CO8'!F38),"")</f>
        <v/>
      </c>
      <c r="G36" s="141" t="str">
        <f>IF('CO8'!H37="","",'CO8'!G36+'CO8'!G38)</f>
        <v/>
      </c>
      <c r="H36" s="140"/>
    </row>
    <row r="37" spans="1:8" x14ac:dyDescent="0.2">
      <c r="A37" s="28" t="s">
        <v>3448</v>
      </c>
      <c r="B37" s="12"/>
      <c r="C37" s="12"/>
      <c r="D37" s="12"/>
      <c r="E37" s="27" t="str">
        <f>IF(SUM(E35:E36)&lt;&gt;0,SUM(E35:E36),"")</f>
        <v/>
      </c>
      <c r="F37" s="27" t="str">
        <f>IF(SUM(F35:F36)&lt;&gt;0,SUM(F35:F36),"")</f>
        <v/>
      </c>
      <c r="G37" s="87"/>
      <c r="H37" s="88" t="str">
        <f>IF(G36="","",G35+G36)</f>
        <v/>
      </c>
    </row>
    <row r="38" spans="1:8" x14ac:dyDescent="0.2">
      <c r="A38" s="28" t="s">
        <v>3449</v>
      </c>
      <c r="B38" s="12"/>
      <c r="C38" s="12"/>
      <c r="D38" s="12"/>
      <c r="E38" s="27"/>
      <c r="F38" s="27"/>
      <c r="G38" s="135"/>
      <c r="H38" s="136"/>
    </row>
    <row r="39" spans="1:8" ht="12.75" thickBot="1" x14ac:dyDescent="0.25">
      <c r="A39" s="30" t="s">
        <v>972</v>
      </c>
      <c r="B39" s="31"/>
      <c r="C39" s="31"/>
      <c r="D39" s="31"/>
      <c r="E39" s="32" t="str">
        <f>IF(SUM(E35,E36,E38)&lt;&gt;0,SUM(E35,E36,E38),"")</f>
        <v/>
      </c>
      <c r="F39" s="32" t="str">
        <f>IF(SUM(F35,F36,F38)&lt;&gt;0,SUM(F35,F36,F38),"")</f>
        <v/>
      </c>
      <c r="G39" s="89"/>
      <c r="H39" s="86" t="str">
        <f>IF(AND(G38="",H37=""),"",IF(OR(G38="",G38=0),"",IF(G36="",G38+G35,H37+G38)))</f>
        <v/>
      </c>
    </row>
    <row r="40" spans="1:8" ht="10.5" customHeight="1" x14ac:dyDescent="0.2"/>
    <row r="41" spans="1:8" x14ac:dyDescent="0.2">
      <c r="A41" s="34" t="s">
        <v>973</v>
      </c>
      <c r="B41" s="34"/>
    </row>
    <row r="42" spans="1:8" x14ac:dyDescent="0.2">
      <c r="A42" s="35" t="s">
        <v>974</v>
      </c>
      <c r="B42" s="36"/>
      <c r="C42" s="36"/>
      <c r="D42" s="36"/>
      <c r="E42" s="36"/>
    </row>
    <row r="43" spans="1:8" x14ac:dyDescent="0.2">
      <c r="A43" s="35" t="s">
        <v>975</v>
      </c>
      <c r="B43" s="37"/>
      <c r="C43" s="37"/>
      <c r="D43" s="37"/>
      <c r="E43" s="36"/>
    </row>
    <row r="44" spans="1:8" x14ac:dyDescent="0.2">
      <c r="A44" s="35" t="s">
        <v>953</v>
      </c>
      <c r="B44" s="37"/>
      <c r="C44" s="37"/>
      <c r="D44" s="37"/>
      <c r="E44" s="36"/>
    </row>
    <row r="45" spans="1:8" ht="10.5" customHeight="1" x14ac:dyDescent="0.2"/>
    <row r="46" spans="1:8" x14ac:dyDescent="0.2">
      <c r="A46" s="34" t="s">
        <v>976</v>
      </c>
      <c r="B46" s="34"/>
      <c r="H46" s="12" t="s">
        <v>953</v>
      </c>
    </row>
    <row r="47" spans="1:8" x14ac:dyDescent="0.2">
      <c r="A47" s="35" t="s">
        <v>977</v>
      </c>
      <c r="C47" s="36"/>
      <c r="D47" s="36"/>
      <c r="E47" s="36"/>
      <c r="F47" s="36"/>
      <c r="G47" s="36"/>
      <c r="H47" s="36"/>
    </row>
    <row r="48" spans="1:8" x14ac:dyDescent="0.2">
      <c r="A48" s="35" t="s">
        <v>978</v>
      </c>
      <c r="C48" s="37"/>
      <c r="D48" s="37"/>
      <c r="E48" s="37"/>
      <c r="F48" s="37"/>
      <c r="G48" s="37"/>
      <c r="H48" s="37"/>
    </row>
    <row r="49" spans="1:8" x14ac:dyDescent="0.2">
      <c r="A49" s="35" t="s">
        <v>979</v>
      </c>
      <c r="C49" s="37"/>
      <c r="D49" s="37"/>
      <c r="E49" s="37"/>
      <c r="F49" s="37"/>
      <c r="G49" s="37"/>
      <c r="H49" s="37"/>
    </row>
    <row r="50" spans="1:8" x14ac:dyDescent="0.2">
      <c r="A50" s="35" t="s">
        <v>980</v>
      </c>
      <c r="C50" s="37"/>
      <c r="D50" s="37"/>
      <c r="E50" s="37"/>
      <c r="F50" s="37"/>
      <c r="G50" s="37"/>
      <c r="H50" s="37"/>
    </row>
    <row r="51" spans="1:8" ht="10.5" customHeight="1" x14ac:dyDescent="0.2"/>
    <row r="52" spans="1:8" x14ac:dyDescent="0.2">
      <c r="G52" s="4" t="s">
        <v>3478</v>
      </c>
      <c r="H52" s="59"/>
    </row>
    <row r="53" spans="1:8" ht="10.5" customHeight="1" x14ac:dyDescent="0.2"/>
    <row r="54" spans="1:8" x14ac:dyDescent="0.2">
      <c r="F54" s="12" t="s">
        <v>3139</v>
      </c>
    </row>
    <row r="55" spans="1:8" x14ac:dyDescent="0.2">
      <c r="F55" s="38" t="s">
        <v>3497</v>
      </c>
      <c r="H55" s="39"/>
    </row>
    <row r="56" spans="1:8" x14ac:dyDescent="0.2">
      <c r="F56" s="38" t="s">
        <v>3486</v>
      </c>
      <c r="H56" s="39"/>
    </row>
    <row r="57" spans="1:8" x14ac:dyDescent="0.2">
      <c r="F57" s="38" t="s">
        <v>3441</v>
      </c>
      <c r="H57" s="39"/>
    </row>
  </sheetData>
  <mergeCells count="22">
    <mergeCell ref="A34:B34"/>
    <mergeCell ref="B25:C25"/>
    <mergeCell ref="B21:C21"/>
    <mergeCell ref="B22:C22"/>
    <mergeCell ref="B23:C23"/>
    <mergeCell ref="B24:C24"/>
    <mergeCell ref="G38:H38"/>
    <mergeCell ref="B15:H15"/>
    <mergeCell ref="B20:C20"/>
    <mergeCell ref="B3:D6"/>
    <mergeCell ref="B9:D13"/>
    <mergeCell ref="F10:H10"/>
    <mergeCell ref="F11:H11"/>
    <mergeCell ref="F12:H12"/>
    <mergeCell ref="F13:H13"/>
    <mergeCell ref="B16:H16"/>
    <mergeCell ref="B17:H17"/>
    <mergeCell ref="B26:C26"/>
    <mergeCell ref="B27:C27"/>
    <mergeCell ref="G34:H34"/>
    <mergeCell ref="G35:H35"/>
    <mergeCell ref="G36:H36"/>
  </mergeCells>
  <phoneticPr fontId="0" type="noConversion"/>
  <conditionalFormatting sqref="G35">
    <cfRule type="expression" dxfId="11" priority="5">
      <formula>$G$34="Completion Date"</formula>
    </cfRule>
    <cfRule type="expression" dxfId="10" priority="6">
      <formula>$G$34&lt;&gt;"Completion Date"</formula>
    </cfRule>
  </conditionalFormatting>
  <conditionalFormatting sqref="G39">
    <cfRule type="expression" dxfId="9" priority="3">
      <formula>$G$34="Completion Date"</formula>
    </cfRule>
    <cfRule type="expression" dxfId="8" priority="4">
      <formula>$G$34&lt;&gt;"Completion Date"</formula>
    </cfRule>
  </conditionalFormatting>
  <conditionalFormatting sqref="G37">
    <cfRule type="expression" dxfId="7" priority="1">
      <formula>$G$34="Completion Date"</formula>
    </cfRule>
    <cfRule type="expression" dxfId="6" priority="2">
      <formula>$G$34&lt;&gt;"Completion Date"</formula>
    </cfRule>
  </conditionalFormatting>
  <pageMargins left="0.75" right="0.75" top="0.75" bottom="0.5" header="0.25" footer="0"/>
  <pageSetup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F731"/>
  <sheetViews>
    <sheetView zoomScale="150" zoomScaleNormal="150" workbookViewId="0">
      <selection sqref="A1:F1"/>
    </sheetView>
  </sheetViews>
  <sheetFormatPr defaultRowHeight="15" customHeight="1" x14ac:dyDescent="0.2"/>
  <cols>
    <col min="1" max="1" width="2.28515625" style="54" customWidth="1"/>
    <col min="2" max="2" width="3.7109375" style="54" customWidth="1"/>
    <col min="3" max="3" width="37.7109375" style="54" customWidth="1"/>
    <col min="4" max="4" width="5" style="54" customWidth="1"/>
    <col min="5" max="5" width="29.28515625" style="54" customWidth="1"/>
    <col min="6" max="6" width="10.85546875" style="54" customWidth="1"/>
    <col min="7" max="16384" width="9.140625" style="54"/>
  </cols>
  <sheetData>
    <row r="1" spans="1:6" s="50" customFormat="1" ht="12.95" customHeight="1" x14ac:dyDescent="0.2">
      <c r="A1" s="131" t="s">
        <v>982</v>
      </c>
      <c r="B1" s="131"/>
      <c r="C1" s="131"/>
      <c r="D1" s="131"/>
      <c r="E1" s="131"/>
      <c r="F1" s="131"/>
    </row>
    <row r="2" spans="1:6" s="50" customFormat="1" ht="12.95" customHeight="1" x14ac:dyDescent="0.2">
      <c r="A2" s="131" t="s">
        <v>983</v>
      </c>
      <c r="B2" s="131"/>
      <c r="C2" s="131"/>
      <c r="D2" s="131"/>
      <c r="E2" s="131"/>
      <c r="F2" s="131"/>
    </row>
    <row r="3" spans="1:6" s="50" customFormat="1" ht="12" customHeight="1" x14ac:dyDescent="0.2">
      <c r="B3" s="51"/>
    </row>
    <row r="4" spans="1:6" s="50" customFormat="1" ht="12.95" customHeight="1" x14ac:dyDescent="0.2">
      <c r="A4" s="131" t="s">
        <v>984</v>
      </c>
      <c r="B4" s="131"/>
      <c r="C4" s="131"/>
      <c r="D4" s="131"/>
      <c r="E4" s="131"/>
      <c r="F4" s="131"/>
    </row>
    <row r="5" spans="1:6" s="50" customFormat="1" ht="12" customHeight="1" x14ac:dyDescent="0.2"/>
    <row r="6" spans="1:6" s="50" customFormat="1" ht="12.95" customHeight="1" x14ac:dyDescent="0.2">
      <c r="A6" s="131">
        <f>ContractNbr</f>
        <v>0</v>
      </c>
      <c r="B6" s="131"/>
      <c r="C6" s="131"/>
      <c r="D6" s="131"/>
      <c r="E6" s="131"/>
      <c r="F6" s="131"/>
    </row>
    <row r="7" spans="1:6" s="50" customFormat="1" ht="12.95" customHeight="1" x14ac:dyDescent="0.2">
      <c r="A7" s="131" t="str">
        <f>ContractName</f>
        <v>MASTER TO COPY TO NEW FOLDER</v>
      </c>
      <c r="B7" s="131"/>
      <c r="C7" s="131"/>
      <c r="D7" s="131"/>
      <c r="E7" s="131"/>
      <c r="F7" s="131"/>
    </row>
    <row r="8" spans="1:6" s="50" customFormat="1" ht="12.95" customHeight="1" x14ac:dyDescent="0.2">
      <c r="A8" s="131" t="s">
        <v>1744</v>
      </c>
      <c r="B8" s="131"/>
      <c r="C8" s="131"/>
      <c r="D8" s="131"/>
      <c r="E8" s="131"/>
      <c r="F8" s="131"/>
    </row>
    <row r="9" spans="1:6" s="50" customFormat="1" ht="12" customHeight="1" x14ac:dyDescent="0.2">
      <c r="B9" s="51"/>
    </row>
    <row r="10" spans="1:6" s="50" customFormat="1" ht="12.95" customHeight="1" x14ac:dyDescent="0.2">
      <c r="A10" s="52" t="s">
        <v>3470</v>
      </c>
    </row>
    <row r="11" spans="1:6" s="50" customFormat="1" ht="12.95" customHeight="1" x14ac:dyDescent="0.2">
      <c r="B11" s="53"/>
      <c r="C11" s="50" t="s">
        <v>3451</v>
      </c>
      <c r="D11" s="53"/>
      <c r="E11" s="50" t="s">
        <v>3454</v>
      </c>
    </row>
    <row r="12" spans="1:6" s="50" customFormat="1" ht="12.95" customHeight="1" x14ac:dyDescent="0.2">
      <c r="B12" s="53"/>
      <c r="C12" s="50" t="s">
        <v>3452</v>
      </c>
      <c r="D12" s="53"/>
      <c r="E12" s="50" t="s">
        <v>3455</v>
      </c>
    </row>
    <row r="13" spans="1:6" s="50" customFormat="1" ht="12.95" customHeight="1" x14ac:dyDescent="0.2">
      <c r="B13" s="53"/>
      <c r="C13" s="50" t="s">
        <v>3453</v>
      </c>
      <c r="D13" s="53"/>
      <c r="E13" s="50" t="s">
        <v>3484</v>
      </c>
    </row>
    <row r="14" spans="1:6" s="50" customFormat="1" ht="12.95" customHeight="1" x14ac:dyDescent="0.2">
      <c r="B14" s="53"/>
      <c r="C14" s="50" t="s">
        <v>3498</v>
      </c>
    </row>
    <row r="15" spans="1:6" s="50" customFormat="1" ht="12.95" customHeight="1" x14ac:dyDescent="0.2"/>
    <row r="16" spans="1:6" s="50" customFormat="1" ht="12.95" customHeight="1" x14ac:dyDescent="0.2">
      <c r="A16" s="52" t="s">
        <v>1746</v>
      </c>
    </row>
    <row r="17" spans="1:6" s="50" customFormat="1" ht="12.95" customHeight="1" x14ac:dyDescent="0.2">
      <c r="B17" s="53"/>
      <c r="C17" s="50" t="s">
        <v>3456</v>
      </c>
      <c r="D17" s="53"/>
      <c r="E17" s="50" t="s">
        <v>3459</v>
      </c>
    </row>
    <row r="18" spans="1:6" s="50" customFormat="1" ht="12.95" customHeight="1" x14ac:dyDescent="0.2">
      <c r="B18" s="53"/>
      <c r="C18" s="50" t="s">
        <v>3457</v>
      </c>
      <c r="D18" s="53"/>
      <c r="E18" s="50" t="s">
        <v>3460</v>
      </c>
    </row>
    <row r="19" spans="1:6" s="50" customFormat="1" ht="12.95" customHeight="1" x14ac:dyDescent="0.2">
      <c r="B19" s="53"/>
      <c r="C19" s="50" t="s">
        <v>3458</v>
      </c>
      <c r="D19" s="53"/>
      <c r="E19" s="50" t="s">
        <v>3461</v>
      </c>
    </row>
    <row r="20" spans="1:6" s="50" customFormat="1" ht="12.95" customHeight="1" x14ac:dyDescent="0.2">
      <c r="B20" s="53"/>
      <c r="C20" s="50" t="s">
        <v>3472</v>
      </c>
    </row>
    <row r="21" spans="1:6" s="50" customFormat="1" ht="12" customHeight="1" x14ac:dyDescent="0.2">
      <c r="C21" s="128"/>
      <c r="D21" s="130"/>
      <c r="E21" s="130"/>
    </row>
    <row r="22" spans="1:6" s="50" customFormat="1" ht="12.95" customHeight="1" x14ac:dyDescent="0.2"/>
    <row r="23" spans="1:6" s="50" customFormat="1" ht="12" customHeight="1" x14ac:dyDescent="0.2">
      <c r="A23" s="52" t="s">
        <v>3462</v>
      </c>
    </row>
    <row r="24" spans="1:6" s="50" customFormat="1" ht="12" x14ac:dyDescent="0.2">
      <c r="B24" s="53"/>
      <c r="C24" s="50" t="s">
        <v>3473</v>
      </c>
      <c r="D24" s="53"/>
      <c r="E24" s="50" t="s">
        <v>3463</v>
      </c>
    </row>
    <row r="25" spans="1:6" s="50" customFormat="1" ht="12.75" x14ac:dyDescent="0.2">
      <c r="C25" s="128"/>
      <c r="D25" s="129"/>
      <c r="E25" s="129"/>
    </row>
    <row r="26" spans="1:6" s="50" customFormat="1" ht="12" x14ac:dyDescent="0.2"/>
    <row r="27" spans="1:6" s="50" customFormat="1" ht="12" x14ac:dyDescent="0.2">
      <c r="A27" s="50" t="s">
        <v>1747</v>
      </c>
    </row>
    <row r="28" spans="1:6" s="50" customFormat="1" ht="75" customHeight="1" x14ac:dyDescent="0.2">
      <c r="B28" s="128"/>
      <c r="C28" s="130"/>
      <c r="D28" s="130"/>
      <c r="E28" s="130"/>
    </row>
    <row r="29" spans="1:6" s="50" customFormat="1" ht="12" x14ac:dyDescent="0.2"/>
    <row r="30" spans="1:6" ht="12" x14ac:dyDescent="0.2">
      <c r="A30" s="58" t="s">
        <v>1748</v>
      </c>
      <c r="B30" s="58"/>
      <c r="C30" s="50"/>
      <c r="D30" s="50"/>
      <c r="E30" s="50"/>
      <c r="F30" s="58"/>
    </row>
    <row r="31" spans="1:6" ht="75" customHeight="1" x14ac:dyDescent="0.2">
      <c r="A31" s="58"/>
      <c r="B31" s="128"/>
      <c r="C31" s="130"/>
      <c r="D31" s="130"/>
      <c r="E31" s="130"/>
      <c r="F31" s="58"/>
    </row>
    <row r="32" spans="1:6" ht="12.95" customHeight="1" x14ac:dyDescent="0.2">
      <c r="A32" s="58"/>
      <c r="B32" s="58"/>
      <c r="C32" s="58"/>
      <c r="D32" s="58"/>
      <c r="E32" s="58"/>
      <c r="F32" s="58"/>
    </row>
    <row r="33" spans="1:6" ht="12.95" customHeight="1" x14ac:dyDescent="0.2">
      <c r="A33" s="58"/>
      <c r="B33" s="58"/>
      <c r="C33" s="58"/>
      <c r="D33" s="58"/>
      <c r="E33" s="58"/>
      <c r="F33" s="58"/>
    </row>
    <row r="34" spans="1:6" s="50" customFormat="1" ht="12.95" customHeight="1" x14ac:dyDescent="0.2">
      <c r="A34" s="55"/>
      <c r="B34" s="55"/>
      <c r="C34" s="55"/>
      <c r="E34" s="55"/>
    </row>
    <row r="35" spans="1:6" s="50" customFormat="1" ht="12.95" customHeight="1" x14ac:dyDescent="0.2">
      <c r="A35" s="57" t="s">
        <v>3464</v>
      </c>
      <c r="C35" s="57"/>
      <c r="D35" s="57"/>
      <c r="E35" s="57" t="s">
        <v>3465</v>
      </c>
    </row>
    <row r="36" spans="1:6" s="50" customFormat="1" ht="12.95" customHeight="1" x14ac:dyDescent="0.2">
      <c r="B36" s="58"/>
      <c r="C36" s="58"/>
      <c r="D36" s="58"/>
      <c r="E36" s="58"/>
    </row>
    <row r="37" spans="1:6" s="50" customFormat="1" ht="12.95" customHeight="1" x14ac:dyDescent="0.2">
      <c r="A37" s="55"/>
      <c r="B37" s="55"/>
      <c r="C37" s="55"/>
      <c r="E37" s="55"/>
    </row>
    <row r="38" spans="1:6" s="50" customFormat="1" ht="12.95" customHeight="1" x14ac:dyDescent="0.2">
      <c r="A38" s="57" t="s">
        <v>3466</v>
      </c>
      <c r="C38" s="57"/>
      <c r="D38" s="57"/>
      <c r="E38" s="57" t="s">
        <v>3465</v>
      </c>
    </row>
    <row r="39" spans="1:6" s="50" customFormat="1" ht="12.95" customHeight="1" x14ac:dyDescent="0.2"/>
    <row r="40" spans="1:6" s="50" customFormat="1" ht="12.95" customHeight="1" x14ac:dyDescent="0.2">
      <c r="A40" s="55"/>
      <c r="B40" s="55"/>
      <c r="C40" s="55"/>
      <c r="E40" s="55"/>
    </row>
    <row r="41" spans="1:6" s="50" customFormat="1" ht="12.95" customHeight="1" x14ac:dyDescent="0.2">
      <c r="A41" s="57" t="s">
        <v>3467</v>
      </c>
      <c r="C41" s="57"/>
      <c r="D41" s="57"/>
      <c r="E41" s="57" t="s">
        <v>3465</v>
      </c>
    </row>
    <row r="42" spans="1:6" s="50" customFormat="1" ht="12.95" customHeight="1" x14ac:dyDescent="0.2">
      <c r="A42" s="57"/>
      <c r="C42" s="57"/>
      <c r="D42" s="57"/>
      <c r="E42" s="57"/>
    </row>
    <row r="43" spans="1:6" s="50" customFormat="1" ht="12.95" customHeight="1" x14ac:dyDescent="0.2">
      <c r="A43" s="55"/>
      <c r="B43" s="55"/>
      <c r="C43" s="55"/>
      <c r="E43" s="55"/>
    </row>
    <row r="44" spans="1:6" s="50" customFormat="1" ht="12.95" customHeight="1" x14ac:dyDescent="0.2">
      <c r="A44" s="57" t="s">
        <v>3468</v>
      </c>
      <c r="C44" s="57"/>
      <c r="D44" s="57"/>
      <c r="E44" s="57" t="s">
        <v>3465</v>
      </c>
    </row>
    <row r="45" spans="1:6" s="50" customFormat="1" ht="12.95" customHeight="1" x14ac:dyDescent="0.2"/>
    <row r="46" spans="1:6" s="50" customFormat="1" ht="12.95" customHeight="1" x14ac:dyDescent="0.2">
      <c r="A46" s="55"/>
      <c r="B46" s="55"/>
      <c r="C46" s="55"/>
    </row>
    <row r="47" spans="1:6" s="50" customFormat="1" ht="12.95" customHeight="1" x14ac:dyDescent="0.2">
      <c r="A47" s="56" t="s">
        <v>3469</v>
      </c>
    </row>
    <row r="48" spans="1:6" s="50" customFormat="1" ht="12.95" customHeight="1" x14ac:dyDescent="0.2"/>
    <row r="49" s="50" customFormat="1" ht="12.95" customHeight="1" x14ac:dyDescent="0.2"/>
    <row r="50" s="50" customFormat="1" ht="12.95" customHeight="1" x14ac:dyDescent="0.2"/>
    <row r="51" s="50" customFormat="1" ht="12.95" customHeight="1" x14ac:dyDescent="0.2"/>
    <row r="52" s="50" customFormat="1" ht="12.95" customHeight="1" x14ac:dyDescent="0.2"/>
    <row r="53" s="50" customFormat="1" ht="12.95" customHeight="1" x14ac:dyDescent="0.2"/>
    <row r="54" s="50" customFormat="1" ht="12.95" customHeight="1" x14ac:dyDescent="0.2"/>
    <row r="55" s="50" customFormat="1" ht="12.95" customHeight="1" x14ac:dyDescent="0.2"/>
    <row r="56" s="50" customFormat="1" ht="12.95" customHeight="1" x14ac:dyDescent="0.2"/>
    <row r="57" s="50" customFormat="1" ht="12.95" customHeight="1" x14ac:dyDescent="0.2"/>
    <row r="58" s="50" customFormat="1" ht="12.95" customHeight="1" x14ac:dyDescent="0.2"/>
    <row r="59" s="50" customFormat="1" ht="12.95" customHeight="1" x14ac:dyDescent="0.2"/>
    <row r="60" s="50" customFormat="1" ht="12.95" customHeight="1" x14ac:dyDescent="0.2"/>
    <row r="61" s="50" customFormat="1" ht="12.95" customHeight="1" x14ac:dyDescent="0.2"/>
    <row r="62" s="50" customFormat="1" ht="12.95" customHeight="1" x14ac:dyDescent="0.2"/>
    <row r="63" s="50" customFormat="1" ht="12.95" customHeight="1" x14ac:dyDescent="0.2"/>
    <row r="64" s="50" customFormat="1" ht="12.95" customHeight="1" x14ac:dyDescent="0.2"/>
    <row r="65" s="50" customFormat="1" ht="12.95" customHeight="1" x14ac:dyDescent="0.2"/>
    <row r="66" s="50" customFormat="1" ht="12.95" customHeight="1" x14ac:dyDescent="0.2"/>
    <row r="67" s="50" customFormat="1" ht="12.95" customHeight="1" x14ac:dyDescent="0.2"/>
    <row r="68" s="50" customFormat="1" ht="12.95" customHeight="1" x14ac:dyDescent="0.2"/>
    <row r="69" s="50" customFormat="1" ht="12.95" customHeight="1" x14ac:dyDescent="0.2"/>
    <row r="70" s="50" customFormat="1" ht="12.95" customHeight="1" x14ac:dyDescent="0.2"/>
    <row r="71" s="50" customFormat="1" ht="12.95" customHeight="1" x14ac:dyDescent="0.2"/>
    <row r="72" s="50" customFormat="1" ht="12.95" customHeight="1" x14ac:dyDescent="0.2"/>
    <row r="73" s="50" customFormat="1" ht="12.95" customHeight="1" x14ac:dyDescent="0.2"/>
    <row r="74" s="50" customFormat="1" ht="12.95" customHeight="1" x14ac:dyDescent="0.2"/>
    <row r="75" s="50" customFormat="1" ht="12.95" customHeight="1" x14ac:dyDescent="0.2"/>
    <row r="76" s="50" customFormat="1" ht="12.95" customHeight="1" x14ac:dyDescent="0.2"/>
    <row r="77" s="50" customFormat="1" ht="12.95" customHeight="1" x14ac:dyDescent="0.2"/>
    <row r="78" s="50" customFormat="1" ht="12.95" customHeight="1" x14ac:dyDescent="0.2"/>
    <row r="79" s="50" customFormat="1" ht="12.95" customHeight="1" x14ac:dyDescent="0.2"/>
    <row r="80" s="50" customFormat="1" ht="12.95" customHeight="1" x14ac:dyDescent="0.2"/>
    <row r="81" s="50" customFormat="1" ht="12.95" customHeight="1" x14ac:dyDescent="0.2"/>
    <row r="82" s="50" customFormat="1" ht="12.95" customHeight="1" x14ac:dyDescent="0.2"/>
    <row r="83" s="50" customFormat="1" ht="12.95" customHeight="1" x14ac:dyDescent="0.2"/>
    <row r="84" s="50" customFormat="1" ht="12.95" customHeight="1" x14ac:dyDescent="0.2"/>
    <row r="85" s="50" customFormat="1" ht="12.95" customHeight="1" x14ac:dyDescent="0.2"/>
    <row r="86" s="50" customFormat="1" ht="12.95" customHeight="1" x14ac:dyDescent="0.2"/>
    <row r="87" s="50" customFormat="1" ht="12.95" customHeight="1" x14ac:dyDescent="0.2"/>
    <row r="88" s="50" customFormat="1" ht="12.95" customHeight="1" x14ac:dyDescent="0.2"/>
    <row r="89" s="50" customFormat="1" ht="12.95" customHeight="1" x14ac:dyDescent="0.2"/>
    <row r="90" s="50" customFormat="1" ht="12.95" customHeight="1" x14ac:dyDescent="0.2"/>
    <row r="91" s="50" customFormat="1" ht="12.95" customHeight="1" x14ac:dyDescent="0.2"/>
    <row r="92" s="50" customFormat="1" ht="12.95" customHeight="1" x14ac:dyDescent="0.2"/>
    <row r="93" s="50" customFormat="1" ht="12.95" customHeight="1" x14ac:dyDescent="0.2"/>
    <row r="94" s="50" customFormat="1" ht="12.95" customHeight="1" x14ac:dyDescent="0.2"/>
    <row r="95" s="50" customFormat="1" ht="12.95" customHeight="1" x14ac:dyDescent="0.2"/>
    <row r="96" s="50" customFormat="1" ht="12.95" customHeight="1" x14ac:dyDescent="0.2"/>
    <row r="97" s="50" customFormat="1" ht="12.95" customHeight="1" x14ac:dyDescent="0.2"/>
    <row r="98" s="50" customFormat="1" ht="12.95" customHeight="1" x14ac:dyDescent="0.2"/>
    <row r="99" s="50" customFormat="1" ht="12.95" customHeight="1" x14ac:dyDescent="0.2"/>
    <row r="100" s="50" customFormat="1" ht="12.95" customHeight="1" x14ac:dyDescent="0.2"/>
    <row r="101" s="50" customFormat="1" ht="12.95" customHeight="1" x14ac:dyDescent="0.2"/>
    <row r="102" s="50" customFormat="1" ht="12.95" customHeight="1" x14ac:dyDescent="0.2"/>
    <row r="103" s="50" customFormat="1" ht="12.95" customHeight="1" x14ac:dyDescent="0.2"/>
    <row r="104" s="50" customFormat="1" ht="12.95" customHeight="1" x14ac:dyDescent="0.2"/>
    <row r="105" s="50" customFormat="1" ht="12.95" customHeight="1" x14ac:dyDescent="0.2"/>
    <row r="106" s="50" customFormat="1" ht="12.95" customHeight="1" x14ac:dyDescent="0.2"/>
    <row r="107" s="50" customFormat="1" ht="12.95" customHeight="1" x14ac:dyDescent="0.2"/>
    <row r="108" s="50" customFormat="1" ht="12.95" customHeight="1" x14ac:dyDescent="0.2"/>
    <row r="109" s="50" customFormat="1" ht="12.95" customHeight="1" x14ac:dyDescent="0.2"/>
    <row r="110" s="50" customFormat="1" ht="12.95" customHeight="1" x14ac:dyDescent="0.2"/>
    <row r="111" s="50" customFormat="1" ht="12.95" customHeight="1" x14ac:dyDescent="0.2"/>
    <row r="112" s="50" customFormat="1" ht="12.95" customHeight="1" x14ac:dyDescent="0.2"/>
    <row r="113" s="50" customFormat="1" ht="12.95" customHeight="1" x14ac:dyDescent="0.2"/>
    <row r="114" s="50" customFormat="1" ht="12.95" customHeight="1" x14ac:dyDescent="0.2"/>
    <row r="115" s="50" customFormat="1" ht="12.95" customHeight="1" x14ac:dyDescent="0.2"/>
    <row r="116" s="50" customFormat="1" ht="12.95" customHeight="1" x14ac:dyDescent="0.2"/>
    <row r="117" s="50" customFormat="1" ht="12.95" customHeight="1" x14ac:dyDescent="0.2"/>
    <row r="118" s="50" customFormat="1" ht="12.95" customHeight="1" x14ac:dyDescent="0.2"/>
    <row r="119" s="50" customFormat="1" ht="12.95" customHeight="1" x14ac:dyDescent="0.2"/>
    <row r="120" s="50" customFormat="1" ht="12.95" customHeight="1" x14ac:dyDescent="0.2"/>
    <row r="121" s="50" customFormat="1" ht="12.95" customHeight="1" x14ac:dyDescent="0.2"/>
    <row r="122" s="50" customFormat="1" ht="12.95" customHeight="1" x14ac:dyDescent="0.2"/>
    <row r="123" s="50" customFormat="1" ht="12.95" customHeight="1" x14ac:dyDescent="0.2"/>
    <row r="124" s="50" customFormat="1" ht="12.95" customHeight="1" x14ac:dyDescent="0.2"/>
    <row r="125" s="50" customFormat="1" ht="12.95" customHeight="1" x14ac:dyDescent="0.2"/>
    <row r="126" s="50" customFormat="1" ht="12.95" customHeight="1" x14ac:dyDescent="0.2"/>
    <row r="127" s="50" customFormat="1" ht="12.95" customHeight="1" x14ac:dyDescent="0.2"/>
    <row r="128" s="50" customFormat="1" ht="12.95" customHeight="1" x14ac:dyDescent="0.2"/>
    <row r="129" s="50" customFormat="1" ht="12.95" customHeight="1" x14ac:dyDescent="0.2"/>
    <row r="130" s="50" customFormat="1" ht="12.95" customHeight="1" x14ac:dyDescent="0.2"/>
    <row r="131" s="50" customFormat="1" ht="12.95" customHeight="1" x14ac:dyDescent="0.2"/>
    <row r="132" s="50" customFormat="1" ht="12.95" customHeight="1" x14ac:dyDescent="0.2"/>
    <row r="133" s="50" customFormat="1" ht="12.95" customHeight="1" x14ac:dyDescent="0.2"/>
    <row r="134" s="50" customFormat="1" ht="12.95" customHeight="1" x14ac:dyDescent="0.2"/>
    <row r="135" s="50" customFormat="1" ht="12.95" customHeight="1" x14ac:dyDescent="0.2"/>
    <row r="136" s="50" customFormat="1" ht="12.95" customHeight="1" x14ac:dyDescent="0.2"/>
    <row r="137" s="50" customFormat="1" ht="12.95" customHeight="1" x14ac:dyDescent="0.2"/>
    <row r="138" s="50" customFormat="1" ht="12.95" customHeight="1" x14ac:dyDescent="0.2"/>
    <row r="139" s="50" customFormat="1" ht="12.95" customHeight="1" x14ac:dyDescent="0.2"/>
    <row r="140" s="50" customFormat="1" ht="12.95" customHeight="1" x14ac:dyDescent="0.2"/>
    <row r="141" s="50" customFormat="1" ht="12.95" customHeight="1" x14ac:dyDescent="0.2"/>
    <row r="142" s="50" customFormat="1" ht="12.95" customHeight="1" x14ac:dyDescent="0.2"/>
    <row r="143" s="50" customFormat="1" ht="12.95" customHeight="1" x14ac:dyDescent="0.2"/>
    <row r="144" s="50" customFormat="1" ht="12.95" customHeight="1" x14ac:dyDescent="0.2"/>
    <row r="145" s="50" customFormat="1" ht="12.95" customHeight="1" x14ac:dyDescent="0.2"/>
    <row r="146" s="50" customFormat="1" ht="12.95" customHeight="1" x14ac:dyDescent="0.2"/>
    <row r="147" s="50" customFormat="1" ht="12.95" customHeight="1" x14ac:dyDescent="0.2"/>
    <row r="148" s="50" customFormat="1" ht="12.95" customHeight="1" x14ac:dyDescent="0.2"/>
    <row r="149" s="50" customFormat="1" ht="12.95" customHeight="1" x14ac:dyDescent="0.2"/>
    <row r="150" s="50" customFormat="1" ht="12.95" customHeight="1" x14ac:dyDescent="0.2"/>
    <row r="151" s="50" customFormat="1" ht="12.95" customHeight="1" x14ac:dyDescent="0.2"/>
    <row r="152" s="50" customFormat="1" ht="12.95" customHeight="1" x14ac:dyDescent="0.2"/>
    <row r="153" s="50" customFormat="1" ht="12.95" customHeight="1" x14ac:dyDescent="0.2"/>
    <row r="154" s="50" customFormat="1" ht="12.95" customHeight="1" x14ac:dyDescent="0.2"/>
    <row r="155" s="50" customFormat="1" ht="12.95" customHeight="1" x14ac:dyDescent="0.2"/>
    <row r="156" s="50" customFormat="1" ht="12.95" customHeight="1" x14ac:dyDescent="0.2"/>
    <row r="157" s="50" customFormat="1" ht="12.95" customHeight="1" x14ac:dyDescent="0.2"/>
    <row r="158" s="50" customFormat="1" ht="12.95" customHeight="1" x14ac:dyDescent="0.2"/>
    <row r="159" s="50" customFormat="1" ht="12.95" customHeight="1" x14ac:dyDescent="0.2"/>
    <row r="160" s="50" customFormat="1" ht="12.95" customHeight="1" x14ac:dyDescent="0.2"/>
    <row r="161" s="50" customFormat="1" ht="12.95" customHeight="1" x14ac:dyDescent="0.2"/>
    <row r="162" s="50" customFormat="1" ht="12.95" customHeight="1" x14ac:dyDescent="0.2"/>
    <row r="163" s="50" customFormat="1" ht="12.95" customHeight="1" x14ac:dyDescent="0.2"/>
    <row r="164" s="50" customFormat="1" ht="12.95" customHeight="1" x14ac:dyDescent="0.2"/>
    <row r="165" s="50" customFormat="1" ht="12.95" customHeight="1" x14ac:dyDescent="0.2"/>
    <row r="166" s="50" customFormat="1" ht="12.95" customHeight="1" x14ac:dyDescent="0.2"/>
    <row r="167" s="50" customFormat="1" ht="12.95" customHeight="1" x14ac:dyDescent="0.2"/>
    <row r="168" s="50" customFormat="1" ht="12.95" customHeight="1" x14ac:dyDescent="0.2"/>
    <row r="169" s="50" customFormat="1" ht="12.95" customHeight="1" x14ac:dyDescent="0.2"/>
    <row r="170" s="50" customFormat="1" ht="12.95" customHeight="1" x14ac:dyDescent="0.2"/>
    <row r="171" s="50" customFormat="1" ht="12.95" customHeight="1" x14ac:dyDescent="0.2"/>
    <row r="172" s="50" customFormat="1" ht="12.95" customHeight="1" x14ac:dyDescent="0.2"/>
    <row r="173" s="50" customFormat="1" ht="12.95" customHeight="1" x14ac:dyDescent="0.2"/>
    <row r="174" s="50" customFormat="1" ht="12.95" customHeight="1" x14ac:dyDescent="0.2"/>
    <row r="175" s="50" customFormat="1" ht="12.95" customHeight="1" x14ac:dyDescent="0.2"/>
    <row r="176" s="50" customFormat="1" ht="12.95" customHeight="1" x14ac:dyDescent="0.2"/>
    <row r="177" s="50" customFormat="1" ht="12.95" customHeight="1" x14ac:dyDescent="0.2"/>
    <row r="178" s="50" customFormat="1" ht="12.95" customHeight="1" x14ac:dyDescent="0.2"/>
    <row r="179" s="50" customFormat="1" ht="12.95" customHeight="1" x14ac:dyDescent="0.2"/>
    <row r="180" s="50" customFormat="1" ht="12.95" customHeight="1" x14ac:dyDescent="0.2"/>
    <row r="181" s="50" customFormat="1" ht="12.95" customHeight="1" x14ac:dyDescent="0.2"/>
    <row r="182" s="50" customFormat="1" ht="12.95" customHeight="1" x14ac:dyDescent="0.2"/>
    <row r="183" s="50" customFormat="1" ht="12.95" customHeight="1" x14ac:dyDescent="0.2"/>
    <row r="184" s="50" customFormat="1" ht="12.95" customHeight="1" x14ac:dyDescent="0.2"/>
    <row r="185" s="50" customFormat="1" ht="12.95" customHeight="1" x14ac:dyDescent="0.2"/>
    <row r="186" s="50" customFormat="1" ht="12.95" customHeight="1" x14ac:dyDescent="0.2"/>
    <row r="187" s="50" customFormat="1" ht="12.95" customHeight="1" x14ac:dyDescent="0.2"/>
    <row r="188" s="50" customFormat="1" ht="12.95" customHeight="1" x14ac:dyDescent="0.2"/>
    <row r="189" s="50" customFormat="1" ht="12.95" customHeight="1" x14ac:dyDescent="0.2"/>
    <row r="190" s="50" customFormat="1" ht="12.95" customHeight="1" x14ac:dyDescent="0.2"/>
    <row r="191" s="50" customFormat="1" ht="12.95" customHeight="1" x14ac:dyDescent="0.2"/>
    <row r="192" s="50" customFormat="1" ht="12.95" customHeight="1" x14ac:dyDescent="0.2"/>
    <row r="193" s="50" customFormat="1" ht="12.95" customHeight="1" x14ac:dyDescent="0.2"/>
    <row r="194" s="50" customFormat="1" ht="12.95" customHeight="1" x14ac:dyDescent="0.2"/>
    <row r="195" s="50" customFormat="1" ht="12.95" customHeight="1" x14ac:dyDescent="0.2"/>
    <row r="196" s="50" customFormat="1" ht="12.95" customHeight="1" x14ac:dyDescent="0.2"/>
    <row r="197" s="50" customFormat="1" ht="12.95" customHeight="1" x14ac:dyDescent="0.2"/>
    <row r="198" s="50" customFormat="1" ht="12.95" customHeight="1" x14ac:dyDescent="0.2"/>
    <row r="199" s="50" customFormat="1" ht="12.95" customHeight="1" x14ac:dyDescent="0.2"/>
    <row r="200" s="50" customFormat="1" ht="12.95" customHeight="1" x14ac:dyDescent="0.2"/>
    <row r="201" s="50" customFormat="1" ht="12.95" customHeight="1" x14ac:dyDescent="0.2"/>
    <row r="202" s="50" customFormat="1" ht="12.95" customHeight="1" x14ac:dyDescent="0.2"/>
    <row r="203" s="50" customFormat="1" ht="12.95" customHeight="1" x14ac:dyDescent="0.2"/>
    <row r="204" s="50" customFormat="1" ht="12.95" customHeight="1" x14ac:dyDescent="0.2"/>
    <row r="205" s="50" customFormat="1" ht="12.95" customHeight="1" x14ac:dyDescent="0.2"/>
    <row r="206" s="50" customFormat="1" ht="12.95" customHeight="1" x14ac:dyDescent="0.2"/>
    <row r="207" s="50" customFormat="1" ht="12.95" customHeight="1" x14ac:dyDescent="0.2"/>
    <row r="208" s="50" customFormat="1" ht="12.95" customHeight="1" x14ac:dyDescent="0.2"/>
    <row r="209" s="50" customFormat="1" ht="12.95" customHeight="1" x14ac:dyDescent="0.2"/>
    <row r="210" s="50" customFormat="1" ht="12.95" customHeight="1" x14ac:dyDescent="0.2"/>
    <row r="211" s="50" customFormat="1" ht="12.95" customHeight="1" x14ac:dyDescent="0.2"/>
    <row r="212" s="50" customFormat="1" ht="12.95" customHeight="1" x14ac:dyDescent="0.2"/>
    <row r="213" s="50" customFormat="1" ht="12.95" customHeight="1" x14ac:dyDescent="0.2"/>
    <row r="214" s="50" customFormat="1" ht="12.95" customHeight="1" x14ac:dyDescent="0.2"/>
    <row r="215" s="50" customFormat="1" ht="12.95" customHeight="1" x14ac:dyDescent="0.2"/>
    <row r="216" s="50" customFormat="1" ht="12.95" customHeight="1" x14ac:dyDescent="0.2"/>
    <row r="217" s="50" customFormat="1" ht="12.95" customHeight="1" x14ac:dyDescent="0.2"/>
    <row r="218" s="50" customFormat="1" ht="12.95" customHeight="1" x14ac:dyDescent="0.2"/>
    <row r="219" s="50" customFormat="1" ht="12.95" customHeight="1" x14ac:dyDescent="0.2"/>
    <row r="220" s="50" customFormat="1" ht="12.95" customHeight="1" x14ac:dyDescent="0.2"/>
    <row r="221" s="50" customFormat="1" ht="12.95" customHeight="1" x14ac:dyDescent="0.2"/>
    <row r="222" s="50" customFormat="1" ht="12.95" customHeight="1" x14ac:dyDescent="0.2"/>
    <row r="223" s="50" customFormat="1" ht="12.95" customHeight="1" x14ac:dyDescent="0.2"/>
    <row r="224" s="50" customFormat="1" ht="12.95" customHeight="1" x14ac:dyDescent="0.2"/>
    <row r="225" s="50" customFormat="1" ht="12.95" customHeight="1" x14ac:dyDescent="0.2"/>
    <row r="226" s="50" customFormat="1" ht="12.95" customHeight="1" x14ac:dyDescent="0.2"/>
    <row r="227" s="50" customFormat="1" ht="12.95" customHeight="1" x14ac:dyDescent="0.2"/>
    <row r="228" s="50" customFormat="1" ht="12.95" customHeight="1" x14ac:dyDescent="0.2"/>
    <row r="229" s="50" customFormat="1" ht="12.95" customHeight="1" x14ac:dyDescent="0.2"/>
    <row r="230" s="50" customFormat="1" ht="12.95" customHeight="1" x14ac:dyDescent="0.2"/>
    <row r="231" s="50" customFormat="1" ht="12.95" customHeight="1" x14ac:dyDescent="0.2"/>
    <row r="232" s="50" customFormat="1" ht="12.95" customHeight="1" x14ac:dyDescent="0.2"/>
    <row r="233" s="50" customFormat="1" ht="12.95" customHeight="1" x14ac:dyDescent="0.2"/>
    <row r="234" s="50" customFormat="1" ht="12.95" customHeight="1" x14ac:dyDescent="0.2"/>
    <row r="235" s="50" customFormat="1" ht="12.95" customHeight="1" x14ac:dyDescent="0.2"/>
    <row r="236" s="50" customFormat="1" ht="12.95" customHeight="1" x14ac:dyDescent="0.2"/>
    <row r="237" s="50" customFormat="1" ht="12.95" customHeight="1" x14ac:dyDescent="0.2"/>
    <row r="238" s="50" customFormat="1" ht="12.95" customHeight="1" x14ac:dyDescent="0.2"/>
    <row r="239" s="50" customFormat="1" ht="12.95" customHeight="1" x14ac:dyDescent="0.2"/>
    <row r="240" s="50" customFormat="1" ht="12.95" customHeight="1" x14ac:dyDescent="0.2"/>
    <row r="241" s="50" customFormat="1" ht="12.95" customHeight="1" x14ac:dyDescent="0.2"/>
    <row r="242" s="50" customFormat="1" ht="12.95" customHeight="1" x14ac:dyDescent="0.2"/>
    <row r="243" s="50" customFormat="1" ht="12.95" customHeight="1" x14ac:dyDescent="0.2"/>
    <row r="244" s="50" customFormat="1" ht="12.95" customHeight="1" x14ac:dyDescent="0.2"/>
    <row r="245" s="50" customFormat="1" ht="12.95" customHeight="1" x14ac:dyDescent="0.2"/>
    <row r="246" s="50" customFormat="1" ht="12.95" customHeight="1" x14ac:dyDescent="0.2"/>
    <row r="247" s="50" customFormat="1" ht="12.95" customHeight="1" x14ac:dyDescent="0.2"/>
    <row r="248" s="50" customFormat="1" ht="12.95" customHeight="1" x14ac:dyDescent="0.2"/>
    <row r="249" s="50" customFormat="1" ht="12.95" customHeight="1" x14ac:dyDescent="0.2"/>
    <row r="250" s="50" customFormat="1" ht="12.95" customHeight="1" x14ac:dyDescent="0.2"/>
    <row r="251" s="50" customFormat="1" ht="12.95" customHeight="1" x14ac:dyDescent="0.2"/>
    <row r="252" s="50" customFormat="1" ht="12.95" customHeight="1" x14ac:dyDescent="0.2"/>
    <row r="253" s="50" customFormat="1" ht="12.95" customHeight="1" x14ac:dyDescent="0.2"/>
    <row r="254" s="50" customFormat="1" ht="12.95" customHeight="1" x14ac:dyDescent="0.2"/>
    <row r="255" s="50" customFormat="1" ht="12.95" customHeight="1" x14ac:dyDescent="0.2"/>
    <row r="256" s="50" customFormat="1" ht="12.95" customHeight="1" x14ac:dyDescent="0.2"/>
    <row r="257" s="50" customFormat="1" ht="12.95" customHeight="1" x14ac:dyDescent="0.2"/>
    <row r="258" s="50" customFormat="1" ht="12.95" customHeight="1" x14ac:dyDescent="0.2"/>
    <row r="259" s="50" customFormat="1" ht="12.95" customHeight="1" x14ac:dyDescent="0.2"/>
    <row r="260" s="50" customFormat="1" ht="12.95" customHeight="1" x14ac:dyDescent="0.2"/>
    <row r="261" s="50" customFormat="1" ht="12.95" customHeight="1" x14ac:dyDescent="0.2"/>
    <row r="262" s="50" customFormat="1" ht="12.95" customHeight="1" x14ac:dyDescent="0.2"/>
    <row r="263" s="50" customFormat="1" ht="12.95" customHeight="1" x14ac:dyDescent="0.2"/>
    <row r="264" s="50" customFormat="1" ht="12.95" customHeight="1" x14ac:dyDescent="0.2"/>
    <row r="265" s="50" customFormat="1" ht="12.95" customHeight="1" x14ac:dyDescent="0.2"/>
    <row r="266" s="50" customFormat="1" ht="12.95" customHeight="1" x14ac:dyDescent="0.2"/>
    <row r="267" s="50" customFormat="1" ht="12.95" customHeight="1" x14ac:dyDescent="0.2"/>
    <row r="268" s="50" customFormat="1" ht="12.95" customHeight="1" x14ac:dyDescent="0.2"/>
    <row r="269" s="50" customFormat="1" ht="12.95" customHeight="1" x14ac:dyDescent="0.2"/>
    <row r="270" s="50" customFormat="1" ht="12.95" customHeight="1" x14ac:dyDescent="0.2"/>
    <row r="271" s="50" customFormat="1" ht="12.95" customHeight="1" x14ac:dyDescent="0.2"/>
    <row r="272" s="50" customFormat="1" ht="12.95" customHeight="1" x14ac:dyDescent="0.2"/>
    <row r="273" s="50" customFormat="1" ht="12.95" customHeight="1" x14ac:dyDescent="0.2"/>
    <row r="274" s="50" customFormat="1" ht="12.95" customHeight="1" x14ac:dyDescent="0.2"/>
    <row r="275" s="50" customFormat="1" ht="12.95" customHeight="1" x14ac:dyDescent="0.2"/>
    <row r="276" s="50" customFormat="1" ht="12.95" customHeight="1" x14ac:dyDescent="0.2"/>
    <row r="277" s="50" customFormat="1" ht="12.95" customHeight="1" x14ac:dyDescent="0.2"/>
    <row r="278" s="50" customFormat="1" ht="12.95" customHeight="1" x14ac:dyDescent="0.2"/>
    <row r="279" s="50" customFormat="1" ht="12.95" customHeight="1" x14ac:dyDescent="0.2"/>
    <row r="280" s="50" customFormat="1" ht="12.95" customHeight="1" x14ac:dyDescent="0.2"/>
    <row r="281" s="50" customFormat="1" ht="12.95" customHeight="1" x14ac:dyDescent="0.2"/>
    <row r="282" s="50" customFormat="1" ht="12.95" customHeight="1" x14ac:dyDescent="0.2"/>
    <row r="283" s="50" customFormat="1" ht="12.95" customHeight="1" x14ac:dyDescent="0.2"/>
    <row r="284" s="50" customFormat="1" ht="12.95" customHeight="1" x14ac:dyDescent="0.2"/>
    <row r="285" s="50" customFormat="1" ht="12.95" customHeight="1" x14ac:dyDescent="0.2"/>
    <row r="286" s="50" customFormat="1" ht="12.95" customHeight="1" x14ac:dyDescent="0.2"/>
    <row r="287" s="50" customFormat="1" ht="12.95" customHeight="1" x14ac:dyDescent="0.2"/>
    <row r="288" s="50" customFormat="1" ht="12.95" customHeight="1" x14ac:dyDescent="0.2"/>
    <row r="289" s="50" customFormat="1" ht="12.95" customHeight="1" x14ac:dyDescent="0.2"/>
    <row r="290" s="50" customFormat="1" ht="12.95" customHeight="1" x14ac:dyDescent="0.2"/>
    <row r="291" s="50" customFormat="1" ht="12.95" customHeight="1" x14ac:dyDescent="0.2"/>
    <row r="292" s="50" customFormat="1" ht="12.95" customHeight="1" x14ac:dyDescent="0.2"/>
    <row r="293" s="50" customFormat="1" ht="12.95" customHeight="1" x14ac:dyDescent="0.2"/>
    <row r="294" s="50" customFormat="1" ht="12.95" customHeight="1" x14ac:dyDescent="0.2"/>
    <row r="295" s="50" customFormat="1" ht="12.95" customHeight="1" x14ac:dyDescent="0.2"/>
    <row r="296" s="50" customFormat="1" ht="12.95" customHeight="1" x14ac:dyDescent="0.2"/>
    <row r="297" s="50" customFormat="1" ht="12.95" customHeight="1" x14ac:dyDescent="0.2"/>
    <row r="298" s="50" customFormat="1" ht="12.95" customHeight="1" x14ac:dyDescent="0.2"/>
    <row r="299" s="50" customFormat="1" ht="12.95" customHeight="1" x14ac:dyDescent="0.2"/>
    <row r="300" s="50" customFormat="1" ht="12.95" customHeight="1" x14ac:dyDescent="0.2"/>
    <row r="301" s="50" customFormat="1" ht="12.95" customHeight="1" x14ac:dyDescent="0.2"/>
    <row r="302" s="50" customFormat="1" ht="12.95" customHeight="1" x14ac:dyDescent="0.2"/>
    <row r="303" s="50" customFormat="1" ht="12.95" customHeight="1" x14ac:dyDescent="0.2"/>
    <row r="304" s="50" customFormat="1" ht="12.95" customHeight="1" x14ac:dyDescent="0.2"/>
    <row r="305" s="50" customFormat="1" ht="12.95" customHeight="1" x14ac:dyDescent="0.2"/>
    <row r="306" s="50" customFormat="1" ht="12.95" customHeight="1" x14ac:dyDescent="0.2"/>
    <row r="307" s="50" customFormat="1" ht="12.95" customHeight="1" x14ac:dyDescent="0.2"/>
    <row r="308" s="50" customFormat="1" ht="12.95" customHeight="1" x14ac:dyDescent="0.2"/>
    <row r="309" s="50" customFormat="1" ht="12.95" customHeight="1" x14ac:dyDescent="0.2"/>
    <row r="310" s="50" customFormat="1" ht="12.95" customHeight="1" x14ac:dyDescent="0.2"/>
    <row r="311" s="50" customFormat="1" ht="12.95" customHeight="1" x14ac:dyDescent="0.2"/>
    <row r="312" s="50" customFormat="1" ht="12.95" customHeight="1" x14ac:dyDescent="0.2"/>
    <row r="313" s="50" customFormat="1" ht="12.95" customHeight="1" x14ac:dyDescent="0.2"/>
    <row r="314" s="50" customFormat="1" ht="15" customHeight="1" x14ac:dyDescent="0.2"/>
    <row r="315" s="50" customFormat="1" ht="15" customHeight="1" x14ac:dyDescent="0.2"/>
    <row r="316" s="50" customFormat="1" ht="15" customHeight="1" x14ac:dyDescent="0.2"/>
    <row r="317" s="50" customFormat="1" ht="15" customHeight="1" x14ac:dyDescent="0.2"/>
    <row r="318" s="50" customFormat="1" ht="15" customHeight="1" x14ac:dyDescent="0.2"/>
    <row r="319" s="50" customFormat="1" ht="15" customHeight="1" x14ac:dyDescent="0.2"/>
    <row r="320" s="50" customFormat="1" ht="15" customHeight="1" x14ac:dyDescent="0.2"/>
    <row r="321" s="50" customFormat="1" ht="15" customHeight="1" x14ac:dyDescent="0.2"/>
    <row r="322" s="50" customFormat="1" ht="15" customHeight="1" x14ac:dyDescent="0.2"/>
    <row r="323" s="50" customFormat="1" ht="15" customHeight="1" x14ac:dyDescent="0.2"/>
    <row r="324" s="50" customFormat="1" ht="15" customHeight="1" x14ac:dyDescent="0.2"/>
    <row r="325" s="50" customFormat="1" ht="15" customHeight="1" x14ac:dyDescent="0.2"/>
    <row r="326" s="50" customFormat="1" ht="15" customHeight="1" x14ac:dyDescent="0.2"/>
    <row r="327" s="50" customFormat="1" ht="15" customHeight="1" x14ac:dyDescent="0.2"/>
    <row r="328" s="50" customFormat="1" ht="15" customHeight="1" x14ac:dyDescent="0.2"/>
    <row r="329" s="50" customFormat="1" ht="15" customHeight="1" x14ac:dyDescent="0.2"/>
    <row r="330" s="50" customFormat="1" ht="15" customHeight="1" x14ac:dyDescent="0.2"/>
    <row r="331" s="50" customFormat="1" ht="15" customHeight="1" x14ac:dyDescent="0.2"/>
    <row r="332" s="50" customFormat="1" ht="15" customHeight="1" x14ac:dyDescent="0.2"/>
    <row r="333" s="50" customFormat="1" ht="15" customHeight="1" x14ac:dyDescent="0.2"/>
    <row r="334" s="50" customFormat="1" ht="15" customHeight="1" x14ac:dyDescent="0.2"/>
    <row r="335" s="50" customFormat="1" ht="15" customHeight="1" x14ac:dyDescent="0.2"/>
    <row r="336" s="50" customFormat="1" ht="15" customHeight="1" x14ac:dyDescent="0.2"/>
    <row r="337" s="50" customFormat="1" ht="15" customHeight="1" x14ac:dyDescent="0.2"/>
    <row r="338" s="50" customFormat="1" ht="15" customHeight="1" x14ac:dyDescent="0.2"/>
    <row r="339" s="50" customFormat="1" ht="15" customHeight="1" x14ac:dyDescent="0.2"/>
    <row r="340" s="50" customFormat="1" ht="15" customHeight="1" x14ac:dyDescent="0.2"/>
    <row r="341" s="50" customFormat="1" ht="15" customHeight="1" x14ac:dyDescent="0.2"/>
    <row r="342" s="50" customFormat="1" ht="15" customHeight="1" x14ac:dyDescent="0.2"/>
    <row r="343" s="50" customFormat="1" ht="15" customHeight="1" x14ac:dyDescent="0.2"/>
    <row r="344" s="50" customFormat="1" ht="15" customHeight="1" x14ac:dyDescent="0.2"/>
    <row r="345" s="50" customFormat="1" ht="15" customHeight="1" x14ac:dyDescent="0.2"/>
    <row r="346" s="50" customFormat="1" ht="15" customHeight="1" x14ac:dyDescent="0.2"/>
    <row r="347" s="50" customFormat="1" ht="15" customHeight="1" x14ac:dyDescent="0.2"/>
    <row r="348" s="50" customFormat="1" ht="15" customHeight="1" x14ac:dyDescent="0.2"/>
    <row r="349" s="50" customFormat="1" ht="15" customHeight="1" x14ac:dyDescent="0.2"/>
    <row r="350" s="50" customFormat="1" ht="15" customHeight="1" x14ac:dyDescent="0.2"/>
    <row r="351" s="50" customFormat="1" ht="15" customHeight="1" x14ac:dyDescent="0.2"/>
    <row r="352" s="50" customFormat="1" ht="15" customHeight="1" x14ac:dyDescent="0.2"/>
    <row r="353" s="50" customFormat="1" ht="15" customHeight="1" x14ac:dyDescent="0.2"/>
    <row r="354" s="50" customFormat="1" ht="15" customHeight="1" x14ac:dyDescent="0.2"/>
    <row r="355" s="50" customFormat="1" ht="15" customHeight="1" x14ac:dyDescent="0.2"/>
    <row r="356" s="50" customFormat="1" ht="15" customHeight="1" x14ac:dyDescent="0.2"/>
    <row r="357" s="50" customFormat="1" ht="15" customHeight="1" x14ac:dyDescent="0.2"/>
    <row r="358" s="50" customFormat="1" ht="15" customHeight="1" x14ac:dyDescent="0.2"/>
    <row r="359" s="50" customFormat="1" ht="15" customHeight="1" x14ac:dyDescent="0.2"/>
    <row r="360" s="50" customFormat="1" ht="15" customHeight="1" x14ac:dyDescent="0.2"/>
    <row r="361" s="50" customFormat="1" ht="15" customHeight="1" x14ac:dyDescent="0.2"/>
    <row r="362" s="50" customFormat="1" ht="15" customHeight="1" x14ac:dyDescent="0.2"/>
    <row r="363" s="50" customFormat="1" ht="15" customHeight="1" x14ac:dyDescent="0.2"/>
    <row r="364" s="50" customFormat="1" ht="15" customHeight="1" x14ac:dyDescent="0.2"/>
    <row r="365" s="50" customFormat="1" ht="15" customHeight="1" x14ac:dyDescent="0.2"/>
    <row r="366" s="50" customFormat="1" ht="15" customHeight="1" x14ac:dyDescent="0.2"/>
    <row r="367" s="50" customFormat="1" ht="15" customHeight="1" x14ac:dyDescent="0.2"/>
    <row r="368" s="50" customFormat="1" ht="15" customHeight="1" x14ac:dyDescent="0.2"/>
    <row r="369" s="50" customFormat="1" ht="15" customHeight="1" x14ac:dyDescent="0.2"/>
    <row r="370" s="50" customFormat="1" ht="15" customHeight="1" x14ac:dyDescent="0.2"/>
    <row r="371" s="50" customFormat="1" ht="15" customHeight="1" x14ac:dyDescent="0.2"/>
    <row r="372" s="50" customFormat="1" ht="15" customHeight="1" x14ac:dyDescent="0.2"/>
    <row r="373" s="50" customFormat="1" ht="15" customHeight="1" x14ac:dyDescent="0.2"/>
    <row r="374" s="50" customFormat="1" ht="15" customHeight="1" x14ac:dyDescent="0.2"/>
    <row r="375" s="50" customFormat="1" ht="15" customHeight="1" x14ac:dyDescent="0.2"/>
    <row r="376" s="50" customFormat="1" ht="15" customHeight="1" x14ac:dyDescent="0.2"/>
    <row r="377" s="50" customFormat="1" ht="15" customHeight="1" x14ac:dyDescent="0.2"/>
    <row r="378" s="50" customFormat="1" ht="15" customHeight="1" x14ac:dyDescent="0.2"/>
    <row r="379" s="50" customFormat="1" ht="15" customHeight="1" x14ac:dyDescent="0.2"/>
    <row r="380" s="50" customFormat="1" ht="15" customHeight="1" x14ac:dyDescent="0.2"/>
    <row r="381" s="50" customFormat="1" ht="15" customHeight="1" x14ac:dyDescent="0.2"/>
    <row r="382" s="50" customFormat="1" ht="15" customHeight="1" x14ac:dyDescent="0.2"/>
    <row r="383" s="50" customFormat="1" ht="15" customHeight="1" x14ac:dyDescent="0.2"/>
    <row r="384" s="50" customFormat="1" ht="15" customHeight="1" x14ac:dyDescent="0.2"/>
    <row r="385" s="50" customFormat="1" ht="15" customHeight="1" x14ac:dyDescent="0.2"/>
    <row r="386" s="50" customFormat="1" ht="15" customHeight="1" x14ac:dyDescent="0.2"/>
    <row r="387" s="50" customFormat="1" ht="15" customHeight="1" x14ac:dyDescent="0.2"/>
    <row r="388" s="50" customFormat="1" ht="15" customHeight="1" x14ac:dyDescent="0.2"/>
    <row r="389" s="50" customFormat="1" ht="15" customHeight="1" x14ac:dyDescent="0.2"/>
    <row r="390" s="50" customFormat="1" ht="15" customHeight="1" x14ac:dyDescent="0.2"/>
    <row r="391" s="50" customFormat="1" ht="15" customHeight="1" x14ac:dyDescent="0.2"/>
    <row r="392" s="50" customFormat="1" ht="15" customHeight="1" x14ac:dyDescent="0.2"/>
    <row r="393" s="50" customFormat="1" ht="15" customHeight="1" x14ac:dyDescent="0.2"/>
    <row r="394" s="50" customFormat="1" ht="15" customHeight="1" x14ac:dyDescent="0.2"/>
    <row r="395" s="50" customFormat="1" ht="15" customHeight="1" x14ac:dyDescent="0.2"/>
    <row r="396" s="50" customFormat="1" ht="15" customHeight="1" x14ac:dyDescent="0.2"/>
    <row r="397" s="50" customFormat="1" ht="15" customHeight="1" x14ac:dyDescent="0.2"/>
    <row r="398" s="50" customFormat="1" ht="15" customHeight="1" x14ac:dyDescent="0.2"/>
    <row r="399" s="50" customFormat="1" ht="15" customHeight="1" x14ac:dyDescent="0.2"/>
    <row r="400" s="50" customFormat="1" ht="15" customHeight="1" x14ac:dyDescent="0.2"/>
    <row r="401" s="50" customFormat="1" ht="15" customHeight="1" x14ac:dyDescent="0.2"/>
    <row r="402" s="50" customFormat="1" ht="15" customHeight="1" x14ac:dyDescent="0.2"/>
    <row r="403" s="50" customFormat="1" ht="15" customHeight="1" x14ac:dyDescent="0.2"/>
    <row r="404" s="50" customFormat="1" ht="15" customHeight="1" x14ac:dyDescent="0.2"/>
    <row r="405" s="50" customFormat="1" ht="15" customHeight="1" x14ac:dyDescent="0.2"/>
    <row r="406" s="50" customFormat="1" ht="15" customHeight="1" x14ac:dyDescent="0.2"/>
    <row r="407" s="50" customFormat="1" ht="15" customHeight="1" x14ac:dyDescent="0.2"/>
    <row r="408" s="50" customFormat="1" ht="15" customHeight="1" x14ac:dyDescent="0.2"/>
    <row r="409" s="50" customFormat="1" ht="15" customHeight="1" x14ac:dyDescent="0.2"/>
    <row r="410" s="50" customFormat="1" ht="15" customHeight="1" x14ac:dyDescent="0.2"/>
    <row r="411" s="50" customFormat="1" ht="15" customHeight="1" x14ac:dyDescent="0.2"/>
    <row r="412" s="50" customFormat="1" ht="15" customHeight="1" x14ac:dyDescent="0.2"/>
    <row r="413" s="50" customFormat="1" ht="15" customHeight="1" x14ac:dyDescent="0.2"/>
    <row r="414" s="50" customFormat="1" ht="15" customHeight="1" x14ac:dyDescent="0.2"/>
    <row r="415" s="50" customFormat="1" ht="15" customHeight="1" x14ac:dyDescent="0.2"/>
    <row r="416" s="50" customFormat="1" ht="15" customHeight="1" x14ac:dyDescent="0.2"/>
    <row r="417" s="50" customFormat="1" ht="15" customHeight="1" x14ac:dyDescent="0.2"/>
    <row r="418" s="50" customFormat="1" ht="15" customHeight="1" x14ac:dyDescent="0.2"/>
    <row r="419" s="50" customFormat="1" ht="15" customHeight="1" x14ac:dyDescent="0.2"/>
    <row r="420" s="50" customFormat="1" ht="15" customHeight="1" x14ac:dyDescent="0.2"/>
    <row r="421" s="50" customFormat="1" ht="15" customHeight="1" x14ac:dyDescent="0.2"/>
    <row r="422" s="50" customFormat="1" ht="15" customHeight="1" x14ac:dyDescent="0.2"/>
    <row r="423" s="50" customFormat="1" ht="15" customHeight="1" x14ac:dyDescent="0.2"/>
    <row r="424" s="50" customFormat="1" ht="15" customHeight="1" x14ac:dyDescent="0.2"/>
    <row r="425" s="50" customFormat="1" ht="15" customHeight="1" x14ac:dyDescent="0.2"/>
    <row r="426" s="50" customFormat="1" ht="15" customHeight="1" x14ac:dyDescent="0.2"/>
    <row r="427" s="50" customFormat="1" ht="15" customHeight="1" x14ac:dyDescent="0.2"/>
    <row r="428" s="50" customFormat="1" ht="15" customHeight="1" x14ac:dyDescent="0.2"/>
    <row r="429" s="50" customFormat="1" ht="15" customHeight="1" x14ac:dyDescent="0.2"/>
    <row r="430" s="50" customFormat="1" ht="15" customHeight="1" x14ac:dyDescent="0.2"/>
    <row r="431" s="50" customFormat="1" ht="15" customHeight="1" x14ac:dyDescent="0.2"/>
    <row r="432" s="50" customFormat="1" ht="15" customHeight="1" x14ac:dyDescent="0.2"/>
    <row r="433" s="50" customFormat="1" ht="15" customHeight="1" x14ac:dyDescent="0.2"/>
    <row r="434" s="50" customFormat="1" ht="15" customHeight="1" x14ac:dyDescent="0.2"/>
    <row r="435" s="50" customFormat="1" ht="15" customHeight="1" x14ac:dyDescent="0.2"/>
    <row r="436" s="50" customFormat="1" ht="15" customHeight="1" x14ac:dyDescent="0.2"/>
    <row r="437" s="50" customFormat="1" ht="15" customHeight="1" x14ac:dyDescent="0.2"/>
    <row r="438" s="50" customFormat="1" ht="15" customHeight="1" x14ac:dyDescent="0.2"/>
    <row r="439" s="50" customFormat="1" ht="15" customHeight="1" x14ac:dyDescent="0.2"/>
    <row r="440" s="50" customFormat="1" ht="15" customHeight="1" x14ac:dyDescent="0.2"/>
    <row r="441" s="50" customFormat="1" ht="15" customHeight="1" x14ac:dyDescent="0.2"/>
    <row r="442" s="50" customFormat="1" ht="15" customHeight="1" x14ac:dyDescent="0.2"/>
    <row r="443" s="50" customFormat="1" ht="15" customHeight="1" x14ac:dyDescent="0.2"/>
    <row r="444" s="50" customFormat="1" ht="15" customHeight="1" x14ac:dyDescent="0.2"/>
    <row r="445" s="50" customFormat="1" ht="15" customHeight="1" x14ac:dyDescent="0.2"/>
    <row r="446" s="50" customFormat="1" ht="15" customHeight="1" x14ac:dyDescent="0.2"/>
    <row r="447" s="50" customFormat="1" ht="15" customHeight="1" x14ac:dyDescent="0.2"/>
    <row r="448" s="50" customFormat="1" ht="15" customHeight="1" x14ac:dyDescent="0.2"/>
    <row r="449" s="50" customFormat="1" ht="15" customHeight="1" x14ac:dyDescent="0.2"/>
    <row r="450" s="50" customFormat="1" ht="15" customHeight="1" x14ac:dyDescent="0.2"/>
    <row r="451" s="50" customFormat="1" ht="15" customHeight="1" x14ac:dyDescent="0.2"/>
    <row r="452" s="50" customFormat="1" ht="15" customHeight="1" x14ac:dyDescent="0.2"/>
    <row r="453" s="50" customFormat="1" ht="15" customHeight="1" x14ac:dyDescent="0.2"/>
    <row r="454" s="50" customFormat="1" ht="15" customHeight="1" x14ac:dyDescent="0.2"/>
    <row r="455" s="50" customFormat="1" ht="15" customHeight="1" x14ac:dyDescent="0.2"/>
    <row r="456" s="50" customFormat="1" ht="15" customHeight="1" x14ac:dyDescent="0.2"/>
    <row r="457" s="50" customFormat="1" ht="15" customHeight="1" x14ac:dyDescent="0.2"/>
    <row r="458" s="50" customFormat="1" ht="15" customHeight="1" x14ac:dyDescent="0.2"/>
    <row r="459" s="50" customFormat="1" ht="15" customHeight="1" x14ac:dyDescent="0.2"/>
    <row r="460" s="50" customFormat="1" ht="15" customHeight="1" x14ac:dyDescent="0.2"/>
    <row r="461" s="50" customFormat="1" ht="15" customHeight="1" x14ac:dyDescent="0.2"/>
    <row r="462" s="50" customFormat="1" ht="15" customHeight="1" x14ac:dyDescent="0.2"/>
    <row r="463" s="50" customFormat="1" ht="15" customHeight="1" x14ac:dyDescent="0.2"/>
    <row r="464" s="50" customFormat="1" ht="15" customHeight="1" x14ac:dyDescent="0.2"/>
    <row r="465" s="50" customFormat="1" ht="15" customHeight="1" x14ac:dyDescent="0.2"/>
    <row r="466" s="50" customFormat="1" ht="15" customHeight="1" x14ac:dyDescent="0.2"/>
    <row r="467" s="50" customFormat="1" ht="15" customHeight="1" x14ac:dyDescent="0.2"/>
    <row r="468" s="50" customFormat="1" ht="15" customHeight="1" x14ac:dyDescent="0.2"/>
    <row r="469" s="50" customFormat="1" ht="15" customHeight="1" x14ac:dyDescent="0.2"/>
    <row r="470" s="50" customFormat="1" ht="15" customHeight="1" x14ac:dyDescent="0.2"/>
    <row r="471" s="50" customFormat="1" ht="15" customHeight="1" x14ac:dyDescent="0.2"/>
    <row r="472" s="50" customFormat="1" ht="15" customHeight="1" x14ac:dyDescent="0.2"/>
    <row r="473" s="50" customFormat="1" ht="15" customHeight="1" x14ac:dyDescent="0.2"/>
    <row r="474" s="50" customFormat="1" ht="15" customHeight="1" x14ac:dyDescent="0.2"/>
    <row r="475" s="50" customFormat="1" ht="15" customHeight="1" x14ac:dyDescent="0.2"/>
    <row r="476" s="50" customFormat="1" ht="15" customHeight="1" x14ac:dyDescent="0.2"/>
    <row r="477" s="50" customFormat="1" ht="15" customHeight="1" x14ac:dyDescent="0.2"/>
    <row r="478" s="50" customFormat="1" ht="15" customHeight="1" x14ac:dyDescent="0.2"/>
    <row r="479" s="50" customFormat="1" ht="15" customHeight="1" x14ac:dyDescent="0.2"/>
    <row r="480" s="50" customFormat="1" ht="15" customHeight="1" x14ac:dyDescent="0.2"/>
    <row r="481" s="50" customFormat="1" ht="15" customHeight="1" x14ac:dyDescent="0.2"/>
    <row r="482" s="50" customFormat="1" ht="15" customHeight="1" x14ac:dyDescent="0.2"/>
    <row r="483" s="50" customFormat="1" ht="15" customHeight="1" x14ac:dyDescent="0.2"/>
    <row r="484" s="50" customFormat="1" ht="15" customHeight="1" x14ac:dyDescent="0.2"/>
    <row r="485" s="50" customFormat="1" ht="15" customHeight="1" x14ac:dyDescent="0.2"/>
    <row r="486" s="50" customFormat="1" ht="15" customHeight="1" x14ac:dyDescent="0.2"/>
    <row r="487" s="50" customFormat="1" ht="15" customHeight="1" x14ac:dyDescent="0.2"/>
    <row r="488" s="50" customFormat="1" ht="15" customHeight="1" x14ac:dyDescent="0.2"/>
    <row r="489" s="50" customFormat="1" ht="15" customHeight="1" x14ac:dyDescent="0.2"/>
    <row r="490" s="50" customFormat="1" ht="15" customHeight="1" x14ac:dyDescent="0.2"/>
    <row r="491" s="50" customFormat="1" ht="15" customHeight="1" x14ac:dyDescent="0.2"/>
    <row r="492" s="50" customFormat="1" ht="15" customHeight="1" x14ac:dyDescent="0.2"/>
    <row r="493" s="50" customFormat="1" ht="15" customHeight="1" x14ac:dyDescent="0.2"/>
    <row r="494" s="50" customFormat="1" ht="15" customHeight="1" x14ac:dyDescent="0.2"/>
    <row r="495" s="50" customFormat="1" ht="15" customHeight="1" x14ac:dyDescent="0.2"/>
    <row r="496" s="50" customFormat="1" ht="15" customHeight="1" x14ac:dyDescent="0.2"/>
    <row r="497" s="50" customFormat="1" ht="15" customHeight="1" x14ac:dyDescent="0.2"/>
    <row r="498" s="50" customFormat="1" ht="15" customHeight="1" x14ac:dyDescent="0.2"/>
    <row r="499" s="50" customFormat="1" ht="15" customHeight="1" x14ac:dyDescent="0.2"/>
    <row r="500" s="50" customFormat="1" ht="15" customHeight="1" x14ac:dyDescent="0.2"/>
    <row r="501" s="50" customFormat="1" ht="15" customHeight="1" x14ac:dyDescent="0.2"/>
    <row r="502" s="50" customFormat="1" ht="15" customHeight="1" x14ac:dyDescent="0.2"/>
    <row r="503" s="50" customFormat="1" ht="15" customHeight="1" x14ac:dyDescent="0.2"/>
    <row r="504" s="50" customFormat="1" ht="15" customHeight="1" x14ac:dyDescent="0.2"/>
    <row r="505" s="50" customFormat="1" ht="15" customHeight="1" x14ac:dyDescent="0.2"/>
    <row r="506" s="50" customFormat="1" ht="15" customHeight="1" x14ac:dyDescent="0.2"/>
    <row r="507" s="50" customFormat="1" ht="15" customHeight="1" x14ac:dyDescent="0.2"/>
    <row r="508" s="50" customFormat="1" ht="15" customHeight="1" x14ac:dyDescent="0.2"/>
    <row r="509" s="50" customFormat="1" ht="15" customHeight="1" x14ac:dyDescent="0.2"/>
    <row r="510" s="50" customFormat="1" ht="15" customHeight="1" x14ac:dyDescent="0.2"/>
    <row r="511" s="50" customFormat="1" ht="15" customHeight="1" x14ac:dyDescent="0.2"/>
    <row r="512" s="50" customFormat="1" ht="15" customHeight="1" x14ac:dyDescent="0.2"/>
    <row r="513" s="50" customFormat="1" ht="15" customHeight="1" x14ac:dyDescent="0.2"/>
    <row r="514" s="50" customFormat="1" ht="15" customHeight="1" x14ac:dyDescent="0.2"/>
    <row r="515" s="50" customFormat="1" ht="15" customHeight="1" x14ac:dyDescent="0.2"/>
    <row r="516" s="50" customFormat="1" ht="15" customHeight="1" x14ac:dyDescent="0.2"/>
    <row r="517" s="50" customFormat="1" ht="15" customHeight="1" x14ac:dyDescent="0.2"/>
    <row r="518" s="50" customFormat="1" ht="15" customHeight="1" x14ac:dyDescent="0.2"/>
    <row r="519" s="50" customFormat="1" ht="15" customHeight="1" x14ac:dyDescent="0.2"/>
    <row r="520" s="50" customFormat="1" ht="15" customHeight="1" x14ac:dyDescent="0.2"/>
    <row r="521" s="50" customFormat="1" ht="15" customHeight="1" x14ac:dyDescent="0.2"/>
    <row r="522" s="50" customFormat="1" ht="15" customHeight="1" x14ac:dyDescent="0.2"/>
    <row r="523" s="50" customFormat="1" ht="15" customHeight="1" x14ac:dyDescent="0.2"/>
    <row r="524" s="50" customFormat="1" ht="15" customHeight="1" x14ac:dyDescent="0.2"/>
    <row r="525" s="50" customFormat="1" ht="15" customHeight="1" x14ac:dyDescent="0.2"/>
    <row r="526" s="50" customFormat="1" ht="15" customHeight="1" x14ac:dyDescent="0.2"/>
    <row r="527" s="50" customFormat="1" ht="15" customHeight="1" x14ac:dyDescent="0.2"/>
    <row r="528" s="50" customFormat="1" ht="15" customHeight="1" x14ac:dyDescent="0.2"/>
    <row r="529" s="50" customFormat="1" ht="15" customHeight="1" x14ac:dyDescent="0.2"/>
    <row r="530" s="50" customFormat="1" ht="15" customHeight="1" x14ac:dyDescent="0.2"/>
    <row r="531" s="50" customFormat="1" ht="15" customHeight="1" x14ac:dyDescent="0.2"/>
    <row r="532" s="50" customFormat="1" ht="15" customHeight="1" x14ac:dyDescent="0.2"/>
    <row r="533" s="50" customFormat="1" ht="15" customHeight="1" x14ac:dyDescent="0.2"/>
    <row r="534" s="50" customFormat="1" ht="15" customHeight="1" x14ac:dyDescent="0.2"/>
    <row r="535" s="50" customFormat="1" ht="15" customHeight="1" x14ac:dyDescent="0.2"/>
    <row r="536" s="50" customFormat="1" ht="15" customHeight="1" x14ac:dyDescent="0.2"/>
    <row r="537" s="50" customFormat="1" ht="15" customHeight="1" x14ac:dyDescent="0.2"/>
    <row r="538" s="50" customFormat="1" ht="15" customHeight="1" x14ac:dyDescent="0.2"/>
    <row r="539" s="50" customFormat="1" ht="15" customHeight="1" x14ac:dyDescent="0.2"/>
    <row r="540" s="50" customFormat="1" ht="15" customHeight="1" x14ac:dyDescent="0.2"/>
    <row r="541" s="50" customFormat="1" ht="15" customHeight="1" x14ac:dyDescent="0.2"/>
    <row r="542" s="50" customFormat="1" ht="15" customHeight="1" x14ac:dyDescent="0.2"/>
    <row r="543" s="50" customFormat="1" ht="15" customHeight="1" x14ac:dyDescent="0.2"/>
    <row r="544" s="50" customFormat="1" ht="15" customHeight="1" x14ac:dyDescent="0.2"/>
    <row r="545" s="50" customFormat="1" ht="15" customHeight="1" x14ac:dyDescent="0.2"/>
    <row r="546" s="50" customFormat="1" ht="15" customHeight="1" x14ac:dyDescent="0.2"/>
    <row r="547" s="50" customFormat="1" ht="15" customHeight="1" x14ac:dyDescent="0.2"/>
    <row r="548" s="50" customFormat="1" ht="15" customHeight="1" x14ac:dyDescent="0.2"/>
    <row r="549" s="50" customFormat="1" ht="15" customHeight="1" x14ac:dyDescent="0.2"/>
    <row r="550" s="50" customFormat="1" ht="15" customHeight="1" x14ac:dyDescent="0.2"/>
    <row r="551" s="50" customFormat="1" ht="15" customHeight="1" x14ac:dyDescent="0.2"/>
    <row r="552" s="50" customFormat="1" ht="15" customHeight="1" x14ac:dyDescent="0.2"/>
    <row r="553" s="50" customFormat="1" ht="15" customHeight="1" x14ac:dyDescent="0.2"/>
    <row r="554" s="50" customFormat="1" ht="15" customHeight="1" x14ac:dyDescent="0.2"/>
    <row r="555" s="50" customFormat="1" ht="15" customHeight="1" x14ac:dyDescent="0.2"/>
    <row r="556" s="50" customFormat="1" ht="15" customHeight="1" x14ac:dyDescent="0.2"/>
    <row r="557" s="50" customFormat="1" ht="15" customHeight="1" x14ac:dyDescent="0.2"/>
    <row r="558" s="50" customFormat="1" ht="15" customHeight="1" x14ac:dyDescent="0.2"/>
    <row r="559" s="50" customFormat="1" ht="15" customHeight="1" x14ac:dyDescent="0.2"/>
    <row r="560" s="50" customFormat="1" ht="15" customHeight="1" x14ac:dyDescent="0.2"/>
    <row r="561" s="50" customFormat="1" ht="15" customHeight="1" x14ac:dyDescent="0.2"/>
    <row r="562" s="50" customFormat="1" ht="15" customHeight="1" x14ac:dyDescent="0.2"/>
    <row r="563" s="50" customFormat="1" ht="15" customHeight="1" x14ac:dyDescent="0.2"/>
    <row r="564" s="50" customFormat="1" ht="15" customHeight="1" x14ac:dyDescent="0.2"/>
    <row r="565" s="50" customFormat="1" ht="15" customHeight="1" x14ac:dyDescent="0.2"/>
    <row r="566" s="50" customFormat="1" ht="15" customHeight="1" x14ac:dyDescent="0.2"/>
    <row r="567" s="50" customFormat="1" ht="15" customHeight="1" x14ac:dyDescent="0.2"/>
    <row r="568" s="50" customFormat="1" ht="15" customHeight="1" x14ac:dyDescent="0.2"/>
    <row r="569" s="50" customFormat="1" ht="15" customHeight="1" x14ac:dyDescent="0.2"/>
    <row r="570" s="50" customFormat="1" ht="15" customHeight="1" x14ac:dyDescent="0.2"/>
    <row r="571" s="50" customFormat="1" ht="15" customHeight="1" x14ac:dyDescent="0.2"/>
    <row r="572" s="50" customFormat="1" ht="15" customHeight="1" x14ac:dyDescent="0.2"/>
    <row r="573" s="50" customFormat="1" ht="15" customHeight="1" x14ac:dyDescent="0.2"/>
    <row r="574" s="50" customFormat="1" ht="15" customHeight="1" x14ac:dyDescent="0.2"/>
    <row r="575" s="50" customFormat="1" ht="15" customHeight="1" x14ac:dyDescent="0.2"/>
    <row r="576" s="50" customFormat="1" ht="15" customHeight="1" x14ac:dyDescent="0.2"/>
    <row r="577" s="50" customFormat="1" ht="15" customHeight="1" x14ac:dyDescent="0.2"/>
    <row r="578" s="50" customFormat="1" ht="15" customHeight="1" x14ac:dyDescent="0.2"/>
    <row r="579" s="50" customFormat="1" ht="15" customHeight="1" x14ac:dyDescent="0.2"/>
    <row r="580" s="50" customFormat="1" ht="15" customHeight="1" x14ac:dyDescent="0.2"/>
    <row r="581" s="50" customFormat="1" ht="15" customHeight="1" x14ac:dyDescent="0.2"/>
    <row r="582" s="50" customFormat="1" ht="15" customHeight="1" x14ac:dyDescent="0.2"/>
    <row r="583" s="50" customFormat="1" ht="15" customHeight="1" x14ac:dyDescent="0.2"/>
    <row r="584" s="50" customFormat="1" ht="15" customHeight="1" x14ac:dyDescent="0.2"/>
    <row r="585" s="50" customFormat="1" ht="15" customHeight="1" x14ac:dyDescent="0.2"/>
    <row r="586" s="50" customFormat="1" ht="15" customHeight="1" x14ac:dyDescent="0.2"/>
    <row r="587" s="50" customFormat="1" ht="15" customHeight="1" x14ac:dyDescent="0.2"/>
    <row r="588" s="50" customFormat="1" ht="15" customHeight="1" x14ac:dyDescent="0.2"/>
    <row r="589" s="50" customFormat="1" ht="15" customHeight="1" x14ac:dyDescent="0.2"/>
    <row r="590" s="50" customFormat="1" ht="15" customHeight="1" x14ac:dyDescent="0.2"/>
    <row r="591" s="50" customFormat="1" ht="15" customHeight="1" x14ac:dyDescent="0.2"/>
    <row r="592" s="50" customFormat="1" ht="15" customHeight="1" x14ac:dyDescent="0.2"/>
    <row r="593" s="50" customFormat="1" ht="15" customHeight="1" x14ac:dyDescent="0.2"/>
    <row r="594" s="50" customFormat="1" ht="15" customHeight="1" x14ac:dyDescent="0.2"/>
    <row r="595" s="50" customFormat="1" ht="15" customHeight="1" x14ac:dyDescent="0.2"/>
    <row r="596" s="50" customFormat="1" ht="15" customHeight="1" x14ac:dyDescent="0.2"/>
    <row r="597" s="50" customFormat="1" ht="15" customHeight="1" x14ac:dyDescent="0.2"/>
    <row r="598" s="50" customFormat="1" ht="15" customHeight="1" x14ac:dyDescent="0.2"/>
    <row r="599" s="50" customFormat="1" ht="15" customHeight="1" x14ac:dyDescent="0.2"/>
    <row r="600" s="50" customFormat="1" ht="15" customHeight="1" x14ac:dyDescent="0.2"/>
    <row r="601" s="50" customFormat="1" ht="15" customHeight="1" x14ac:dyDescent="0.2"/>
    <row r="602" s="50" customFormat="1" ht="15" customHeight="1" x14ac:dyDescent="0.2"/>
    <row r="603" s="50" customFormat="1" ht="15" customHeight="1" x14ac:dyDescent="0.2"/>
    <row r="604" s="50" customFormat="1" ht="15" customHeight="1" x14ac:dyDescent="0.2"/>
    <row r="605" s="50" customFormat="1" ht="15" customHeight="1" x14ac:dyDescent="0.2"/>
    <row r="606" s="50" customFormat="1" ht="15" customHeight="1" x14ac:dyDescent="0.2"/>
    <row r="607" s="50" customFormat="1" ht="15" customHeight="1" x14ac:dyDescent="0.2"/>
    <row r="608" s="50" customFormat="1" ht="15" customHeight="1" x14ac:dyDescent="0.2"/>
    <row r="609" s="50" customFormat="1" ht="15" customHeight="1" x14ac:dyDescent="0.2"/>
    <row r="610" s="50" customFormat="1" ht="15" customHeight="1" x14ac:dyDescent="0.2"/>
    <row r="611" s="50" customFormat="1" ht="15" customHeight="1" x14ac:dyDescent="0.2"/>
    <row r="612" s="50" customFormat="1" ht="15" customHeight="1" x14ac:dyDescent="0.2"/>
    <row r="613" s="50" customFormat="1" ht="15" customHeight="1" x14ac:dyDescent="0.2"/>
    <row r="614" s="50" customFormat="1" ht="15" customHeight="1" x14ac:dyDescent="0.2"/>
    <row r="615" s="50" customFormat="1" ht="15" customHeight="1" x14ac:dyDescent="0.2"/>
    <row r="616" s="50" customFormat="1" ht="15" customHeight="1" x14ac:dyDescent="0.2"/>
    <row r="617" s="50" customFormat="1" ht="15" customHeight="1" x14ac:dyDescent="0.2"/>
    <row r="618" s="50" customFormat="1" ht="15" customHeight="1" x14ac:dyDescent="0.2"/>
    <row r="619" s="50" customFormat="1" ht="15" customHeight="1" x14ac:dyDescent="0.2"/>
    <row r="620" s="50" customFormat="1" ht="15" customHeight="1" x14ac:dyDescent="0.2"/>
    <row r="621" s="50" customFormat="1" ht="15" customHeight="1" x14ac:dyDescent="0.2"/>
    <row r="622" s="50" customFormat="1" ht="15" customHeight="1" x14ac:dyDescent="0.2"/>
    <row r="623" s="50" customFormat="1" ht="15" customHeight="1" x14ac:dyDescent="0.2"/>
    <row r="624" s="50" customFormat="1" ht="15" customHeight="1" x14ac:dyDescent="0.2"/>
    <row r="625" s="50" customFormat="1" ht="15" customHeight="1" x14ac:dyDescent="0.2"/>
    <row r="626" s="50" customFormat="1" ht="15" customHeight="1" x14ac:dyDescent="0.2"/>
    <row r="627" s="50" customFormat="1" ht="15" customHeight="1" x14ac:dyDescent="0.2"/>
    <row r="628" s="50" customFormat="1" ht="15" customHeight="1" x14ac:dyDescent="0.2"/>
    <row r="629" s="50" customFormat="1" ht="15" customHeight="1" x14ac:dyDescent="0.2"/>
    <row r="630" s="50" customFormat="1" ht="15" customHeight="1" x14ac:dyDescent="0.2"/>
    <row r="631" s="50" customFormat="1" ht="15" customHeight="1" x14ac:dyDescent="0.2"/>
    <row r="632" s="50" customFormat="1" ht="15" customHeight="1" x14ac:dyDescent="0.2"/>
    <row r="633" s="50" customFormat="1" ht="15" customHeight="1" x14ac:dyDescent="0.2"/>
    <row r="634" s="50" customFormat="1" ht="15" customHeight="1" x14ac:dyDescent="0.2"/>
    <row r="635" s="50" customFormat="1" ht="15" customHeight="1" x14ac:dyDescent="0.2"/>
    <row r="636" s="50" customFormat="1" ht="15" customHeight="1" x14ac:dyDescent="0.2"/>
    <row r="637" s="50" customFormat="1" ht="15" customHeight="1" x14ac:dyDescent="0.2"/>
    <row r="638" s="50" customFormat="1" ht="15" customHeight="1" x14ac:dyDescent="0.2"/>
    <row r="639" s="50" customFormat="1" ht="15" customHeight="1" x14ac:dyDescent="0.2"/>
    <row r="640" s="50" customFormat="1" ht="15" customHeight="1" x14ac:dyDescent="0.2"/>
    <row r="641" s="50" customFormat="1" ht="15" customHeight="1" x14ac:dyDescent="0.2"/>
    <row r="642" s="50" customFormat="1" ht="15" customHeight="1" x14ac:dyDescent="0.2"/>
    <row r="643" s="50" customFormat="1" ht="15" customHeight="1" x14ac:dyDescent="0.2"/>
    <row r="644" s="50" customFormat="1" ht="15" customHeight="1" x14ac:dyDescent="0.2"/>
    <row r="645" s="50" customFormat="1" ht="15" customHeight="1" x14ac:dyDescent="0.2"/>
    <row r="646" s="50" customFormat="1" ht="15" customHeight="1" x14ac:dyDescent="0.2"/>
    <row r="647" s="50" customFormat="1" ht="15" customHeight="1" x14ac:dyDescent="0.2"/>
    <row r="648" s="50" customFormat="1" ht="15" customHeight="1" x14ac:dyDescent="0.2"/>
    <row r="649" s="50" customFormat="1" ht="15" customHeight="1" x14ac:dyDescent="0.2"/>
    <row r="650" s="50" customFormat="1" ht="15" customHeight="1" x14ac:dyDescent="0.2"/>
    <row r="651" s="50" customFormat="1" ht="15" customHeight="1" x14ac:dyDescent="0.2"/>
    <row r="652" s="50" customFormat="1" ht="15" customHeight="1" x14ac:dyDescent="0.2"/>
    <row r="653" s="50" customFormat="1" ht="15" customHeight="1" x14ac:dyDescent="0.2"/>
    <row r="654" s="50" customFormat="1" ht="15" customHeight="1" x14ac:dyDescent="0.2"/>
    <row r="655" s="50" customFormat="1" ht="15" customHeight="1" x14ac:dyDescent="0.2"/>
    <row r="656" s="50" customFormat="1" ht="15" customHeight="1" x14ac:dyDescent="0.2"/>
    <row r="657" s="50" customFormat="1" ht="15" customHeight="1" x14ac:dyDescent="0.2"/>
    <row r="658" s="50" customFormat="1" ht="15" customHeight="1" x14ac:dyDescent="0.2"/>
    <row r="659" s="50" customFormat="1" ht="15" customHeight="1" x14ac:dyDescent="0.2"/>
    <row r="660" s="50" customFormat="1" ht="15" customHeight="1" x14ac:dyDescent="0.2"/>
    <row r="661" s="50" customFormat="1" ht="15" customHeight="1" x14ac:dyDescent="0.2"/>
    <row r="662" s="50" customFormat="1" ht="15" customHeight="1" x14ac:dyDescent="0.2"/>
    <row r="663" s="50" customFormat="1" ht="15" customHeight="1" x14ac:dyDescent="0.2"/>
    <row r="664" s="50" customFormat="1" ht="15" customHeight="1" x14ac:dyDescent="0.2"/>
    <row r="665" s="50" customFormat="1" ht="15" customHeight="1" x14ac:dyDescent="0.2"/>
    <row r="666" s="50" customFormat="1" ht="15" customHeight="1" x14ac:dyDescent="0.2"/>
    <row r="667" s="50" customFormat="1" ht="15" customHeight="1" x14ac:dyDescent="0.2"/>
    <row r="668" s="50" customFormat="1" ht="15" customHeight="1" x14ac:dyDescent="0.2"/>
    <row r="669" s="50" customFormat="1" ht="15" customHeight="1" x14ac:dyDescent="0.2"/>
    <row r="670" s="50" customFormat="1" ht="15" customHeight="1" x14ac:dyDescent="0.2"/>
    <row r="671" s="50" customFormat="1" ht="15" customHeight="1" x14ac:dyDescent="0.2"/>
    <row r="672" s="50" customFormat="1" ht="15" customHeight="1" x14ac:dyDescent="0.2"/>
    <row r="673" s="50" customFormat="1" ht="15" customHeight="1" x14ac:dyDescent="0.2"/>
    <row r="674" s="50" customFormat="1" ht="15" customHeight="1" x14ac:dyDescent="0.2"/>
    <row r="675" s="50" customFormat="1" ht="15" customHeight="1" x14ac:dyDescent="0.2"/>
    <row r="676" s="50" customFormat="1" ht="15" customHeight="1" x14ac:dyDescent="0.2"/>
    <row r="677" s="50" customFormat="1" ht="15" customHeight="1" x14ac:dyDescent="0.2"/>
    <row r="678" s="50" customFormat="1" ht="15" customHeight="1" x14ac:dyDescent="0.2"/>
    <row r="679" s="50" customFormat="1" ht="15" customHeight="1" x14ac:dyDescent="0.2"/>
    <row r="680" s="50" customFormat="1" ht="15" customHeight="1" x14ac:dyDescent="0.2"/>
    <row r="681" s="50" customFormat="1" ht="15" customHeight="1" x14ac:dyDescent="0.2"/>
    <row r="682" s="50" customFormat="1" ht="15" customHeight="1" x14ac:dyDescent="0.2"/>
    <row r="683" s="50" customFormat="1" ht="15" customHeight="1" x14ac:dyDescent="0.2"/>
    <row r="684" s="50" customFormat="1" ht="15" customHeight="1" x14ac:dyDescent="0.2"/>
    <row r="685" s="50" customFormat="1" ht="15" customHeight="1" x14ac:dyDescent="0.2"/>
    <row r="686" s="50" customFormat="1" ht="15" customHeight="1" x14ac:dyDescent="0.2"/>
    <row r="687" s="50" customFormat="1" ht="15" customHeight="1" x14ac:dyDescent="0.2"/>
    <row r="688" s="50" customFormat="1" ht="15" customHeight="1" x14ac:dyDescent="0.2"/>
    <row r="689" s="50" customFormat="1" ht="15" customHeight="1" x14ac:dyDescent="0.2"/>
    <row r="690" s="50" customFormat="1" ht="15" customHeight="1" x14ac:dyDescent="0.2"/>
    <row r="691" s="50" customFormat="1" ht="15" customHeight="1" x14ac:dyDescent="0.2"/>
    <row r="692" s="50" customFormat="1" ht="15" customHeight="1" x14ac:dyDescent="0.2"/>
    <row r="693" s="50" customFormat="1" ht="15" customHeight="1" x14ac:dyDescent="0.2"/>
    <row r="694" s="50" customFormat="1" ht="15" customHeight="1" x14ac:dyDescent="0.2"/>
    <row r="695" s="50" customFormat="1" ht="15" customHeight="1" x14ac:dyDescent="0.2"/>
    <row r="696" s="50" customFormat="1" ht="15" customHeight="1" x14ac:dyDescent="0.2"/>
    <row r="697" s="50" customFormat="1" ht="15" customHeight="1" x14ac:dyDescent="0.2"/>
    <row r="698" s="50" customFormat="1" ht="15" customHeight="1" x14ac:dyDescent="0.2"/>
    <row r="699" s="50" customFormat="1" ht="15" customHeight="1" x14ac:dyDescent="0.2"/>
    <row r="700" s="50" customFormat="1" ht="15" customHeight="1" x14ac:dyDescent="0.2"/>
    <row r="701" s="50" customFormat="1" ht="15" customHeight="1" x14ac:dyDescent="0.2"/>
    <row r="702" s="50" customFormat="1" ht="15" customHeight="1" x14ac:dyDescent="0.2"/>
    <row r="703" s="50" customFormat="1" ht="15" customHeight="1" x14ac:dyDescent="0.2"/>
    <row r="704" s="50" customFormat="1" ht="15" customHeight="1" x14ac:dyDescent="0.2"/>
    <row r="705" s="50" customFormat="1" ht="15" customHeight="1" x14ac:dyDescent="0.2"/>
    <row r="706" s="50" customFormat="1" ht="15" customHeight="1" x14ac:dyDescent="0.2"/>
    <row r="707" s="50" customFormat="1" ht="15" customHeight="1" x14ac:dyDescent="0.2"/>
    <row r="708" s="50" customFormat="1" ht="15" customHeight="1" x14ac:dyDescent="0.2"/>
    <row r="709" s="50" customFormat="1" ht="15" customHeight="1" x14ac:dyDescent="0.2"/>
    <row r="710" s="50" customFormat="1" ht="15" customHeight="1" x14ac:dyDescent="0.2"/>
    <row r="711" s="50" customFormat="1" ht="15" customHeight="1" x14ac:dyDescent="0.2"/>
    <row r="712" s="50" customFormat="1" ht="15" customHeight="1" x14ac:dyDescent="0.2"/>
    <row r="713" s="50" customFormat="1" ht="15" customHeight="1" x14ac:dyDescent="0.2"/>
    <row r="714" s="50" customFormat="1" ht="15" customHeight="1" x14ac:dyDescent="0.2"/>
    <row r="715" s="50" customFormat="1" ht="15" customHeight="1" x14ac:dyDescent="0.2"/>
    <row r="716" s="50" customFormat="1" ht="15" customHeight="1" x14ac:dyDescent="0.2"/>
    <row r="717" s="50" customFormat="1" ht="15" customHeight="1" x14ac:dyDescent="0.2"/>
    <row r="718" s="50" customFormat="1" ht="15" customHeight="1" x14ac:dyDescent="0.2"/>
    <row r="719" s="50" customFormat="1" ht="15" customHeight="1" x14ac:dyDescent="0.2"/>
    <row r="720" s="50" customFormat="1" ht="15" customHeight="1" x14ac:dyDescent="0.2"/>
    <row r="721" s="50" customFormat="1" ht="15" customHeight="1" x14ac:dyDescent="0.2"/>
    <row r="722" s="50" customFormat="1" ht="15" customHeight="1" x14ac:dyDescent="0.2"/>
    <row r="723" s="50" customFormat="1" ht="15" customHeight="1" x14ac:dyDescent="0.2"/>
    <row r="724" s="50" customFormat="1" ht="15" customHeight="1" x14ac:dyDescent="0.2"/>
    <row r="725" s="50" customFormat="1" ht="15" customHeight="1" x14ac:dyDescent="0.2"/>
    <row r="726" s="50" customFormat="1" ht="15" customHeight="1" x14ac:dyDescent="0.2"/>
    <row r="727" s="50" customFormat="1" ht="15" customHeight="1" x14ac:dyDescent="0.2"/>
    <row r="728" s="50" customFormat="1" ht="15" customHeight="1" x14ac:dyDescent="0.2"/>
    <row r="729" s="50" customFormat="1" ht="15" customHeight="1" x14ac:dyDescent="0.2"/>
    <row r="730" s="50" customFormat="1" ht="15" customHeight="1" x14ac:dyDescent="0.2"/>
    <row r="731" s="50" customFormat="1" ht="15" customHeight="1" x14ac:dyDescent="0.2"/>
  </sheetData>
  <mergeCells count="10">
    <mergeCell ref="C21:E21"/>
    <mergeCell ref="C25:E25"/>
    <mergeCell ref="B28:E28"/>
    <mergeCell ref="B31:E31"/>
    <mergeCell ref="A1:F1"/>
    <mergeCell ref="A2:F2"/>
    <mergeCell ref="A4:F4"/>
    <mergeCell ref="A6:F6"/>
    <mergeCell ref="A7:F7"/>
    <mergeCell ref="A8:F8"/>
  </mergeCells>
  <dataValidations count="1">
    <dataValidation type="list" allowBlank="1" showInputMessage="1" showErrorMessage="1" sqref="D24 B11:B14 D17:D19 B17:B20 B24 D11:D14">
      <formula1>"X"</formula1>
    </dataValidation>
  </dataValidations>
  <pageMargins left="0.75" right="0.75" top="0.75" bottom="0.5" header="0.5" footer="0.5"/>
  <pageSetup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57"/>
  <sheetViews>
    <sheetView zoomScaleNormal="100" zoomScaleSheetLayoutView="85" workbookViewId="0">
      <selection activeCell="K13" sqref="K13"/>
    </sheetView>
  </sheetViews>
  <sheetFormatPr defaultRowHeight="12" x14ac:dyDescent="0.2"/>
  <cols>
    <col min="1" max="1" width="9" style="3" customWidth="1"/>
    <col min="2" max="2" width="17" style="3" customWidth="1"/>
    <col min="3" max="3" width="17.7109375" style="3" customWidth="1"/>
    <col min="4" max="4" width="8.7109375" style="3" customWidth="1"/>
    <col min="5" max="5" width="6" style="3" customWidth="1"/>
    <col min="6" max="6" width="11.28515625" style="12" customWidth="1"/>
    <col min="7" max="7" width="5.85546875" style="12" customWidth="1"/>
    <col min="8" max="8" width="15" style="3" customWidth="1"/>
    <col min="9" max="9" width="9.140625" style="3"/>
    <col min="10" max="10" width="9.85546875" style="3" bestFit="1" customWidth="1"/>
    <col min="11" max="22" width="9.140625" style="3"/>
    <col min="23" max="16384" width="9.140625" style="6"/>
  </cols>
  <sheetData>
    <row r="1" spans="1:22" x14ac:dyDescent="0.2">
      <c r="F1" s="4"/>
      <c r="G1" s="4"/>
      <c r="H1" s="5"/>
    </row>
    <row r="2" spans="1:22" x14ac:dyDescent="0.2">
      <c r="A2" s="3" t="s">
        <v>3443</v>
      </c>
      <c r="F2" s="4"/>
      <c r="G2" s="4"/>
      <c r="H2" s="7"/>
    </row>
    <row r="3" spans="1:22" ht="12" customHeight="1" x14ac:dyDescent="0.2">
      <c r="B3" s="99" t="s">
        <v>3510</v>
      </c>
      <c r="C3" s="100"/>
      <c r="D3" s="101"/>
      <c r="E3" s="8"/>
      <c r="F3" s="9"/>
      <c r="G3" s="9" t="s">
        <v>954</v>
      </c>
      <c r="H3" s="10" t="s">
        <v>3444</v>
      </c>
    </row>
    <row r="4" spans="1:22" x14ac:dyDescent="0.2">
      <c r="B4" s="102"/>
      <c r="C4" s="103"/>
      <c r="D4" s="104"/>
      <c r="E4" s="8"/>
      <c r="F4" s="9"/>
      <c r="G4" s="9" t="s">
        <v>955</v>
      </c>
      <c r="H4" s="11"/>
    </row>
    <row r="5" spans="1:22" x14ac:dyDescent="0.2">
      <c r="B5" s="102"/>
      <c r="C5" s="103"/>
      <c r="D5" s="104"/>
      <c r="E5" s="8"/>
      <c r="F5" s="9"/>
      <c r="G5" s="9" t="s">
        <v>3474</v>
      </c>
      <c r="H5" s="11"/>
    </row>
    <row r="6" spans="1:22" x14ac:dyDescent="0.2">
      <c r="B6" s="105"/>
      <c r="C6" s="106"/>
      <c r="D6" s="107"/>
      <c r="E6" s="8"/>
      <c r="F6" s="9"/>
      <c r="G6" s="9" t="s">
        <v>956</v>
      </c>
      <c r="H6" s="11"/>
    </row>
    <row r="7" spans="1:22" x14ac:dyDescent="0.2">
      <c r="B7" s="82"/>
      <c r="C7" s="82"/>
      <c r="D7" s="82"/>
      <c r="E7" s="8"/>
      <c r="F7" s="6"/>
      <c r="G7" s="9" t="s">
        <v>3496</v>
      </c>
      <c r="H7" s="11"/>
    </row>
    <row r="8" spans="1:22" x14ac:dyDescent="0.2">
      <c r="A8" s="3" t="s">
        <v>3442</v>
      </c>
    </row>
    <row r="9" spans="1:22" ht="12" customHeight="1" x14ac:dyDescent="0.2">
      <c r="B9" s="108"/>
      <c r="C9" s="109"/>
      <c r="D9" s="110"/>
      <c r="F9" s="8" t="s">
        <v>957</v>
      </c>
    </row>
    <row r="10" spans="1:22" x14ac:dyDescent="0.2">
      <c r="B10" s="111"/>
      <c r="C10" s="112"/>
      <c r="D10" s="113"/>
      <c r="F10" s="95"/>
      <c r="G10" s="95"/>
      <c r="H10" s="95"/>
    </row>
    <row r="11" spans="1:22" x14ac:dyDescent="0.2">
      <c r="B11" s="111"/>
      <c r="C11" s="112"/>
      <c r="D11" s="113"/>
      <c r="F11" s="95"/>
      <c r="G11" s="95"/>
      <c r="H11" s="95"/>
    </row>
    <row r="12" spans="1:22" x14ac:dyDescent="0.2">
      <c r="B12" s="111"/>
      <c r="C12" s="112"/>
      <c r="D12" s="113"/>
      <c r="F12" s="117"/>
      <c r="G12" s="117"/>
      <c r="H12" s="117"/>
    </row>
    <row r="13" spans="1:22" x14ac:dyDescent="0.2">
      <c r="B13" s="114"/>
      <c r="C13" s="115"/>
      <c r="D13" s="116"/>
      <c r="F13" s="117"/>
      <c r="G13" s="117"/>
      <c r="H13" s="117"/>
      <c r="L13" s="13"/>
    </row>
    <row r="14" spans="1:22" x14ac:dyDescent="0.2">
      <c r="A14" s="3" t="s">
        <v>959</v>
      </c>
      <c r="H14" s="3" t="s">
        <v>958</v>
      </c>
    </row>
    <row r="15" spans="1:22" s="14" customFormat="1" x14ac:dyDescent="0.2">
      <c r="A15" s="3"/>
      <c r="B15" s="95"/>
      <c r="C15" s="95"/>
      <c r="D15" s="95"/>
      <c r="E15" s="95"/>
      <c r="F15" s="95"/>
      <c r="G15" s="95"/>
      <c r="H15" s="95"/>
      <c r="I15" s="3"/>
      <c r="J15" s="3"/>
      <c r="K15" s="3"/>
      <c r="L15" s="3"/>
      <c r="M15" s="3"/>
      <c r="N15" s="3"/>
      <c r="O15" s="3"/>
      <c r="P15" s="3"/>
      <c r="Q15" s="3"/>
      <c r="R15" s="3"/>
      <c r="S15" s="3"/>
      <c r="T15" s="3"/>
      <c r="U15" s="3"/>
      <c r="V15" s="3"/>
    </row>
    <row r="16" spans="1:22" s="14" customFormat="1" x14ac:dyDescent="0.2">
      <c r="A16" s="3"/>
      <c r="B16" s="96" t="str">
        <f>IF(B15=0,"",VLOOKUP(B15,FirmsAddress,2,FALSE))</f>
        <v/>
      </c>
      <c r="C16" s="96"/>
      <c r="D16" s="96"/>
      <c r="E16" s="96"/>
      <c r="F16" s="96"/>
      <c r="G16" s="96"/>
      <c r="H16" s="96"/>
      <c r="I16" s="3"/>
      <c r="J16" s="3"/>
      <c r="K16" s="3"/>
      <c r="L16" s="3"/>
      <c r="M16" s="3"/>
      <c r="N16" s="3"/>
      <c r="O16" s="3"/>
      <c r="P16" s="3"/>
      <c r="Q16" s="3"/>
      <c r="R16" s="3"/>
      <c r="S16" s="3"/>
      <c r="T16" s="3"/>
      <c r="U16" s="3"/>
      <c r="V16" s="3"/>
    </row>
    <row r="17" spans="1:22" s="14" customFormat="1" x14ac:dyDescent="0.2">
      <c r="A17" s="3"/>
      <c r="B17" s="96" t="str">
        <f>IF(B15=0,"",VLOOKUP(B15,FirmsAddress,3,FALSE) &amp; "  " &amp; VLOOKUP(B15,FirmsAddress,4,FALSE)&amp; "  " &amp; VLOOKUP(B15,FirmsAddress,5,FALSE))</f>
        <v/>
      </c>
      <c r="C17" s="96"/>
      <c r="D17" s="96"/>
      <c r="E17" s="96"/>
      <c r="F17" s="96"/>
      <c r="G17" s="96"/>
      <c r="H17" s="96"/>
      <c r="I17" s="3"/>
      <c r="J17" s="3"/>
      <c r="K17" s="3"/>
      <c r="L17" s="3"/>
      <c r="M17" s="3"/>
      <c r="N17" s="3"/>
      <c r="O17" s="3"/>
      <c r="P17" s="3"/>
      <c r="Q17" s="3"/>
      <c r="R17" s="3"/>
      <c r="S17" s="3"/>
      <c r="T17" s="3"/>
      <c r="U17" s="3"/>
      <c r="V17" s="3"/>
    </row>
    <row r="18" spans="1:22" ht="10.5" customHeight="1" x14ac:dyDescent="0.2"/>
    <row r="19" spans="1:22" x14ac:dyDescent="0.2">
      <c r="A19" s="3" t="s">
        <v>960</v>
      </c>
      <c r="H19" s="47" t="s">
        <v>3471</v>
      </c>
    </row>
    <row r="20" spans="1:22" x14ac:dyDescent="0.2">
      <c r="A20" s="48" t="s">
        <v>961</v>
      </c>
      <c r="B20" s="97" t="s">
        <v>962</v>
      </c>
      <c r="C20" s="98"/>
      <c r="D20" s="48" t="s">
        <v>963</v>
      </c>
      <c r="E20" s="49" t="s">
        <v>964</v>
      </c>
      <c r="F20" s="48" t="s">
        <v>965</v>
      </c>
      <c r="G20" s="48" t="s">
        <v>3445</v>
      </c>
      <c r="H20" s="48" t="s">
        <v>966</v>
      </c>
    </row>
    <row r="21" spans="1:22" ht="18" customHeight="1" x14ac:dyDescent="0.2">
      <c r="A21" s="15"/>
      <c r="B21" s="124"/>
      <c r="C21" s="125"/>
      <c r="D21" s="16"/>
      <c r="E21" s="17"/>
      <c r="F21" s="18"/>
      <c r="G21" s="18"/>
      <c r="H21" s="19">
        <f t="shared" ref="H21:H27" si="0">D21*F21</f>
        <v>0</v>
      </c>
    </row>
    <row r="22" spans="1:22" ht="18" customHeight="1" x14ac:dyDescent="0.2">
      <c r="A22" s="15"/>
      <c r="B22" s="124"/>
      <c r="C22" s="125"/>
      <c r="D22" s="16"/>
      <c r="E22" s="17"/>
      <c r="F22" s="18"/>
      <c r="G22" s="18"/>
      <c r="H22" s="19">
        <f t="shared" si="0"/>
        <v>0</v>
      </c>
    </row>
    <row r="23" spans="1:22" ht="18" customHeight="1" x14ac:dyDescent="0.2">
      <c r="A23" s="15"/>
      <c r="B23" s="124"/>
      <c r="C23" s="125"/>
      <c r="D23" s="16"/>
      <c r="E23" s="17"/>
      <c r="F23" s="18"/>
      <c r="G23" s="18"/>
      <c r="H23" s="19">
        <f t="shared" si="0"/>
        <v>0</v>
      </c>
    </row>
    <row r="24" spans="1:22" ht="18" customHeight="1" x14ac:dyDescent="0.2">
      <c r="A24" s="15"/>
      <c r="B24" s="124"/>
      <c r="C24" s="125"/>
      <c r="D24" s="16"/>
      <c r="E24" s="17"/>
      <c r="F24" s="18"/>
      <c r="G24" s="18"/>
      <c r="H24" s="19">
        <f t="shared" si="0"/>
        <v>0</v>
      </c>
    </row>
    <row r="25" spans="1:22" ht="18" customHeight="1" x14ac:dyDescent="0.2">
      <c r="A25" s="15"/>
      <c r="B25" s="124"/>
      <c r="C25" s="125"/>
      <c r="D25" s="16"/>
      <c r="E25" s="17"/>
      <c r="F25" s="18"/>
      <c r="G25" s="18"/>
      <c r="H25" s="19">
        <f t="shared" si="0"/>
        <v>0</v>
      </c>
    </row>
    <row r="26" spans="1:22" ht="18" customHeight="1" x14ac:dyDescent="0.2">
      <c r="A26" s="15"/>
      <c r="B26" s="124"/>
      <c r="C26" s="125"/>
      <c r="D26" s="16"/>
      <c r="E26" s="17"/>
      <c r="F26" s="18"/>
      <c r="G26" s="18"/>
      <c r="H26" s="19">
        <f t="shared" si="0"/>
        <v>0</v>
      </c>
    </row>
    <row r="27" spans="1:22" ht="18" customHeight="1" x14ac:dyDescent="0.2">
      <c r="A27" s="15"/>
      <c r="B27" s="124"/>
      <c r="C27" s="125"/>
      <c r="D27" s="16"/>
      <c r="E27" s="17"/>
      <c r="F27" s="18"/>
      <c r="G27" s="18"/>
      <c r="H27" s="19">
        <f t="shared" si="0"/>
        <v>0</v>
      </c>
    </row>
    <row r="28" spans="1:22" ht="18" customHeight="1" x14ac:dyDescent="0.35">
      <c r="A28" s="66"/>
      <c r="B28" s="67"/>
      <c r="C28" s="67"/>
      <c r="D28" s="68"/>
      <c r="E28" s="69"/>
      <c r="F28" s="70" t="s">
        <v>3483</v>
      </c>
      <c r="G28" s="71"/>
      <c r="H28" s="63"/>
    </row>
    <row r="29" spans="1:22" x14ac:dyDescent="0.2">
      <c r="A29" s="3" t="s">
        <v>967</v>
      </c>
      <c r="F29" s="64" t="e">
        <f>ROUND(H29/H30,4)</f>
        <v>#DIV/0!</v>
      </c>
      <c r="H29" s="19">
        <f>SUM(H21:H27)</f>
        <v>0</v>
      </c>
    </row>
    <row r="30" spans="1:22" x14ac:dyDescent="0.2">
      <c r="A30" s="3" t="s">
        <v>968</v>
      </c>
      <c r="H30" s="20"/>
    </row>
    <row r="31" spans="1:22" x14ac:dyDescent="0.2">
      <c r="A31" s="3" t="s">
        <v>969</v>
      </c>
      <c r="F31" s="64" t="e">
        <f>ROUND(H31/H30,4)</f>
        <v>#DIV/0!</v>
      </c>
      <c r="H31" s="21"/>
    </row>
    <row r="32" spans="1:22" x14ac:dyDescent="0.2">
      <c r="A32" s="3" t="s">
        <v>3446</v>
      </c>
      <c r="F32" s="65" t="e">
        <f>ROUND(H32/H30,4)</f>
        <v>#DIV/0!</v>
      </c>
      <c r="G32" s="3"/>
      <c r="H32" s="19">
        <f>SUM(H29,H30,H31)</f>
        <v>0</v>
      </c>
    </row>
    <row r="33" spans="1:10" ht="11.25" customHeight="1" thickBot="1" x14ac:dyDescent="0.25">
      <c r="H33" s="22"/>
    </row>
    <row r="34" spans="1:10" x14ac:dyDescent="0.2">
      <c r="A34" s="126" t="s">
        <v>970</v>
      </c>
      <c r="B34" s="127"/>
      <c r="C34" s="90"/>
      <c r="D34" s="90"/>
      <c r="E34" s="24"/>
      <c r="F34" s="24"/>
      <c r="G34" s="118" t="s">
        <v>3487</v>
      </c>
      <c r="H34" s="119"/>
      <c r="I34" s="25"/>
    </row>
    <row r="35" spans="1:10" x14ac:dyDescent="0.2">
      <c r="A35" s="26" t="s">
        <v>971</v>
      </c>
      <c r="B35" s="12"/>
      <c r="C35" s="12"/>
      <c r="D35" s="12"/>
      <c r="E35" s="27"/>
      <c r="F35" s="27"/>
      <c r="G35" s="120"/>
      <c r="H35" s="121"/>
    </row>
    <row r="36" spans="1:10" x14ac:dyDescent="0.2">
      <c r="A36" s="28" t="s">
        <v>3447</v>
      </c>
      <c r="B36" s="12"/>
      <c r="C36" s="12"/>
      <c r="D36" s="12"/>
      <c r="E36" s="27"/>
      <c r="F36" s="27"/>
      <c r="G36" s="122"/>
      <c r="H36" s="123"/>
      <c r="J36" s="29"/>
    </row>
    <row r="37" spans="1:10" x14ac:dyDescent="0.2">
      <c r="A37" s="28" t="s">
        <v>3448</v>
      </c>
      <c r="B37" s="12"/>
      <c r="C37" s="12"/>
      <c r="D37" s="12"/>
      <c r="E37" s="27"/>
      <c r="F37" s="27"/>
      <c r="G37" s="122"/>
      <c r="H37" s="123"/>
      <c r="J37" s="29"/>
    </row>
    <row r="38" spans="1:10" x14ac:dyDescent="0.2">
      <c r="A38" s="28" t="s">
        <v>3449</v>
      </c>
      <c r="B38" s="12"/>
      <c r="C38" s="12"/>
      <c r="D38" s="12"/>
      <c r="E38" s="27"/>
      <c r="F38" s="27"/>
      <c r="G38" s="92"/>
      <c r="H38" s="93"/>
    </row>
    <row r="39" spans="1:10" ht="12.75" thickBot="1" x14ac:dyDescent="0.25">
      <c r="A39" s="30" t="s">
        <v>972</v>
      </c>
      <c r="B39" s="31"/>
      <c r="C39" s="31"/>
      <c r="D39" s="31"/>
      <c r="E39" s="32"/>
      <c r="F39" s="32"/>
      <c r="G39" s="85"/>
      <c r="H39" s="91" t="str">
        <f>IF(H38="","",IF(H38=0,"",G35+H38))</f>
        <v/>
      </c>
    </row>
    <row r="40" spans="1:10" ht="10.5" customHeight="1" x14ac:dyDescent="0.2">
      <c r="F40" s="33"/>
      <c r="H40" s="47"/>
    </row>
    <row r="41" spans="1:10" x14ac:dyDescent="0.2">
      <c r="A41" s="34" t="s">
        <v>973</v>
      </c>
      <c r="B41" s="34"/>
    </row>
    <row r="42" spans="1:10" x14ac:dyDescent="0.2">
      <c r="A42" s="35" t="s">
        <v>974</v>
      </c>
      <c r="B42" s="36"/>
      <c r="C42" s="36"/>
      <c r="D42" s="36"/>
      <c r="E42" s="36"/>
    </row>
    <row r="43" spans="1:10" x14ac:dyDescent="0.2">
      <c r="A43" s="35" t="s">
        <v>975</v>
      </c>
      <c r="B43" s="37"/>
      <c r="C43" s="37"/>
      <c r="D43" s="37"/>
      <c r="E43" s="36"/>
    </row>
    <row r="44" spans="1:10" x14ac:dyDescent="0.2">
      <c r="A44" s="35" t="s">
        <v>953</v>
      </c>
      <c r="B44" s="37"/>
      <c r="C44" s="37"/>
      <c r="D44" s="37"/>
      <c r="E44" s="36"/>
    </row>
    <row r="45" spans="1:10" ht="10.5" customHeight="1" x14ac:dyDescent="0.2"/>
    <row r="46" spans="1:10" x14ac:dyDescent="0.2">
      <c r="A46" s="34" t="s">
        <v>976</v>
      </c>
      <c r="B46" s="34"/>
      <c r="H46" s="12" t="s">
        <v>953</v>
      </c>
    </row>
    <row r="47" spans="1:10" x14ac:dyDescent="0.2">
      <c r="A47" s="35" t="s">
        <v>977</v>
      </c>
      <c r="C47" s="36"/>
      <c r="D47" s="36"/>
      <c r="E47" s="36"/>
      <c r="F47" s="36"/>
      <c r="G47" s="36"/>
      <c r="H47" s="36"/>
    </row>
    <row r="48" spans="1:10" x14ac:dyDescent="0.2">
      <c r="A48" s="35" t="s">
        <v>978</v>
      </c>
      <c r="C48" s="37"/>
      <c r="D48" s="37"/>
      <c r="E48" s="37"/>
      <c r="F48" s="37"/>
      <c r="G48" s="37"/>
      <c r="H48" s="37"/>
    </row>
    <row r="49" spans="1:8" x14ac:dyDescent="0.2">
      <c r="A49" s="35" t="s">
        <v>979</v>
      </c>
      <c r="C49" s="37"/>
      <c r="D49" s="37"/>
      <c r="E49" s="37"/>
      <c r="F49" s="37"/>
      <c r="G49" s="37"/>
      <c r="H49" s="37"/>
    </row>
    <row r="50" spans="1:8" x14ac:dyDescent="0.2">
      <c r="A50" s="35" t="s">
        <v>980</v>
      </c>
      <c r="C50" s="37"/>
      <c r="D50" s="37"/>
      <c r="E50" s="37"/>
      <c r="F50" s="37"/>
      <c r="G50" s="37"/>
      <c r="H50" s="37"/>
    </row>
    <row r="51" spans="1:8" ht="9.75" customHeight="1" x14ac:dyDescent="0.2"/>
    <row r="52" spans="1:8" x14ac:dyDescent="0.2">
      <c r="G52" s="4" t="s">
        <v>3478</v>
      </c>
      <c r="H52" s="59"/>
    </row>
    <row r="53" spans="1:8" ht="10.5" customHeight="1" x14ac:dyDescent="0.2"/>
    <row r="54" spans="1:8" x14ac:dyDescent="0.2">
      <c r="F54" s="12" t="s">
        <v>3139</v>
      </c>
    </row>
    <row r="55" spans="1:8" x14ac:dyDescent="0.2">
      <c r="F55" s="38" t="s">
        <v>3497</v>
      </c>
      <c r="H55" s="39"/>
    </row>
    <row r="56" spans="1:8" x14ac:dyDescent="0.2">
      <c r="F56" s="38" t="s">
        <v>3486</v>
      </c>
      <c r="H56" s="39"/>
    </row>
    <row r="57" spans="1:8" x14ac:dyDescent="0.2">
      <c r="F57" s="38" t="s">
        <v>3441</v>
      </c>
      <c r="H57" s="39"/>
    </row>
  </sheetData>
  <mergeCells count="22">
    <mergeCell ref="G34:H34"/>
    <mergeCell ref="G35:H35"/>
    <mergeCell ref="G36:H36"/>
    <mergeCell ref="G37:H37"/>
    <mergeCell ref="B21:C21"/>
    <mergeCell ref="A34:B34"/>
    <mergeCell ref="B22:C22"/>
    <mergeCell ref="B23:C23"/>
    <mergeCell ref="B24:C24"/>
    <mergeCell ref="B26:C26"/>
    <mergeCell ref="B27:C27"/>
    <mergeCell ref="B25:C25"/>
    <mergeCell ref="B15:H15"/>
    <mergeCell ref="B16:H16"/>
    <mergeCell ref="B20:C20"/>
    <mergeCell ref="B3:D6"/>
    <mergeCell ref="B9:D13"/>
    <mergeCell ref="F10:H10"/>
    <mergeCell ref="F11:H11"/>
    <mergeCell ref="F12:H12"/>
    <mergeCell ref="F13:H13"/>
    <mergeCell ref="B17:H17"/>
  </mergeCells>
  <phoneticPr fontId="0" type="noConversion"/>
  <conditionalFormatting sqref="G35 G37 G39">
    <cfRule type="expression" dxfId="55" priority="1">
      <formula>$G$34="Completion Date"</formula>
    </cfRule>
    <cfRule type="expression" dxfId="54" priority="2">
      <formula>$G$34&lt;&gt;"Completion Date"</formula>
    </cfRule>
  </conditionalFormatting>
  <dataValidations count="1">
    <dataValidation type="list" allowBlank="1" showInputMessage="1" showErrorMessage="1" sqref="G34:H34">
      <formula1>"Calendar Days, Working Days, Completion Date"</formula1>
    </dataValidation>
  </dataValidations>
  <pageMargins left="0.75" right="0.75" top="0.75" bottom="0.5" header="0.25" footer="0"/>
  <pageSetup orientation="portrait" blackAndWhite="1" r:id="rId1"/>
  <headerFooter alignWithMargins="0"/>
  <extLst>
    <ext xmlns:x14="http://schemas.microsoft.com/office/spreadsheetml/2009/9/main" uri="{CCE6A557-97BC-4b89-ADB6-D9C93CAAB3DF}">
      <x14:dataValidations xmlns:xm="http://schemas.microsoft.com/office/excel/2006/main" count="1">
        <x14:dataValidation type="list" errorStyle="information" allowBlank="1" showErrorMessage="1" errorTitle="New Contractor" error="Please inform EN Admin of new contractor info to be added." promptTitle="Contractor" prompt="Select existing contractor or enter in new contractor.">
          <x14:formula1>
            <xm:f>Prequals!$A$2:$A$1321</xm:f>
          </x14:formula1>
          <xm:sqref>B15:H15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57"/>
  <sheetViews>
    <sheetView zoomScaleNormal="100" zoomScaleSheetLayoutView="100" workbookViewId="0">
      <selection activeCell="G37" sqref="G37"/>
    </sheetView>
  </sheetViews>
  <sheetFormatPr defaultRowHeight="12" x14ac:dyDescent="0.2"/>
  <cols>
    <col min="1" max="1" width="9" style="3" customWidth="1"/>
    <col min="2" max="2" width="17" style="3" customWidth="1"/>
    <col min="3" max="3" width="17.7109375" style="3" customWidth="1"/>
    <col min="4" max="4" width="8.7109375" style="3" customWidth="1"/>
    <col min="5" max="5" width="6" style="3" customWidth="1"/>
    <col min="6" max="6" width="11.28515625" style="12" customWidth="1"/>
    <col min="7" max="7" width="5.85546875" style="12" customWidth="1"/>
    <col min="8" max="8" width="15" style="3" customWidth="1"/>
    <col min="9" max="16384" width="9.140625" style="6"/>
  </cols>
  <sheetData>
    <row r="1" spans="1:22" x14ac:dyDescent="0.2">
      <c r="G1" s="4" t="s">
        <v>953</v>
      </c>
      <c r="H1" s="5"/>
    </row>
    <row r="2" spans="1:22" x14ac:dyDescent="0.2">
      <c r="A2" s="3" t="s">
        <v>3443</v>
      </c>
      <c r="G2" s="4"/>
      <c r="H2" s="7"/>
    </row>
    <row r="3" spans="1:22" x14ac:dyDescent="0.2">
      <c r="B3" s="99" t="str">
        <f>ContractName</f>
        <v>MASTER TO COPY TO NEW FOLDER</v>
      </c>
      <c r="C3" s="100"/>
      <c r="D3" s="101"/>
      <c r="E3" s="8"/>
      <c r="G3" s="9" t="s">
        <v>954</v>
      </c>
      <c r="H3" s="10" t="s">
        <v>997</v>
      </c>
    </row>
    <row r="4" spans="1:22" x14ac:dyDescent="0.2">
      <c r="B4" s="102"/>
      <c r="C4" s="103"/>
      <c r="D4" s="104"/>
      <c r="E4" s="8"/>
      <c r="G4" s="9" t="s">
        <v>955</v>
      </c>
      <c r="H4" s="40">
        <f>ContractNbr</f>
        <v>0</v>
      </c>
    </row>
    <row r="5" spans="1:22" x14ac:dyDescent="0.2">
      <c r="B5" s="102"/>
      <c r="C5" s="103"/>
      <c r="D5" s="104"/>
      <c r="E5" s="8"/>
      <c r="G5" s="9" t="s">
        <v>3474</v>
      </c>
      <c r="H5" s="11"/>
    </row>
    <row r="6" spans="1:22" x14ac:dyDescent="0.2">
      <c r="B6" s="105"/>
      <c r="C6" s="106"/>
      <c r="D6" s="107"/>
      <c r="E6" s="8"/>
      <c r="G6" s="9" t="s">
        <v>956</v>
      </c>
      <c r="H6" s="11"/>
    </row>
    <row r="7" spans="1:22" x14ac:dyDescent="0.2">
      <c r="B7" s="82"/>
      <c r="C7" s="82"/>
      <c r="D7" s="82"/>
      <c r="E7" s="8"/>
      <c r="F7" s="6"/>
      <c r="G7" s="9" t="s">
        <v>3496</v>
      </c>
      <c r="H7" s="11"/>
      <c r="I7" s="3"/>
      <c r="J7" s="3"/>
      <c r="K7" s="3"/>
      <c r="L7" s="3"/>
      <c r="M7" s="3"/>
      <c r="N7" s="3"/>
      <c r="O7" s="3"/>
      <c r="P7" s="3"/>
      <c r="Q7" s="3"/>
      <c r="R7" s="3"/>
      <c r="S7" s="3"/>
      <c r="T7" s="3"/>
      <c r="U7" s="3"/>
      <c r="V7" s="3"/>
    </row>
    <row r="8" spans="1:22" x14ac:dyDescent="0.2">
      <c r="A8" s="3" t="s">
        <v>3442</v>
      </c>
    </row>
    <row r="9" spans="1:22" x14ac:dyDescent="0.2">
      <c r="B9" s="108"/>
      <c r="C9" s="109"/>
      <c r="D9" s="110"/>
      <c r="F9" s="8" t="s">
        <v>957</v>
      </c>
    </row>
    <row r="10" spans="1:22" x14ac:dyDescent="0.2">
      <c r="B10" s="111"/>
      <c r="C10" s="112"/>
      <c r="D10" s="113"/>
      <c r="F10" s="95"/>
      <c r="G10" s="95"/>
      <c r="H10" s="95"/>
    </row>
    <row r="11" spans="1:22" x14ac:dyDescent="0.2">
      <c r="B11" s="111"/>
      <c r="C11" s="112"/>
      <c r="D11" s="113"/>
      <c r="F11" s="95"/>
      <c r="G11" s="95"/>
      <c r="H11" s="95"/>
    </row>
    <row r="12" spans="1:22" x14ac:dyDescent="0.2">
      <c r="B12" s="111"/>
      <c r="C12" s="112"/>
      <c r="D12" s="113"/>
      <c r="F12" s="117"/>
      <c r="G12" s="117"/>
      <c r="H12" s="117"/>
    </row>
    <row r="13" spans="1:22" x14ac:dyDescent="0.2">
      <c r="B13" s="114"/>
      <c r="C13" s="115"/>
      <c r="D13" s="116"/>
      <c r="F13" s="117"/>
      <c r="G13" s="117"/>
      <c r="H13" s="117"/>
    </row>
    <row r="14" spans="1:22" x14ac:dyDescent="0.2">
      <c r="A14" s="3" t="s">
        <v>959</v>
      </c>
      <c r="H14" s="3" t="s">
        <v>958</v>
      </c>
    </row>
    <row r="15" spans="1:22" x14ac:dyDescent="0.2">
      <c r="B15" s="96">
        <f>('CO1'!B15)</f>
        <v>0</v>
      </c>
      <c r="C15" s="96"/>
      <c r="D15" s="96"/>
      <c r="E15" s="96"/>
      <c r="F15" s="96"/>
      <c r="G15" s="96"/>
      <c r="H15" s="96"/>
    </row>
    <row r="16" spans="1:22" x14ac:dyDescent="0.2">
      <c r="B16" s="96" t="str">
        <f>('CO1'!B16)</f>
        <v/>
      </c>
      <c r="C16" s="96"/>
      <c r="D16" s="96"/>
      <c r="E16" s="96"/>
      <c r="F16" s="96"/>
      <c r="G16" s="96"/>
      <c r="H16" s="96"/>
    </row>
    <row r="17" spans="1:14" x14ac:dyDescent="0.2">
      <c r="B17" s="96" t="str">
        <f>('CO1'!B17)</f>
        <v/>
      </c>
      <c r="C17" s="96"/>
      <c r="D17" s="96"/>
      <c r="E17" s="96"/>
      <c r="F17" s="96"/>
      <c r="G17" s="96"/>
      <c r="H17" s="96"/>
    </row>
    <row r="18" spans="1:14" ht="10.5" customHeight="1" x14ac:dyDescent="0.2"/>
    <row r="19" spans="1:14" x14ac:dyDescent="0.2">
      <c r="A19" s="3" t="s">
        <v>960</v>
      </c>
      <c r="H19" s="47" t="str">
        <f>Mark</f>
        <v>*Mark if negotiated (N) or bid (B) unit price</v>
      </c>
    </row>
    <row r="20" spans="1:14" x14ac:dyDescent="0.2">
      <c r="A20" s="48" t="s">
        <v>961</v>
      </c>
      <c r="B20" s="97" t="s">
        <v>962</v>
      </c>
      <c r="C20" s="98"/>
      <c r="D20" s="48" t="s">
        <v>963</v>
      </c>
      <c r="E20" s="49" t="s">
        <v>964</v>
      </c>
      <c r="F20" s="48" t="s">
        <v>965</v>
      </c>
      <c r="G20" s="48" t="s">
        <v>3445</v>
      </c>
      <c r="H20" s="48" t="s">
        <v>966</v>
      </c>
    </row>
    <row r="21" spans="1:14" ht="18" customHeight="1" x14ac:dyDescent="0.2">
      <c r="A21" s="15"/>
      <c r="B21" s="124"/>
      <c r="C21" s="125"/>
      <c r="D21" s="16"/>
      <c r="E21" s="17"/>
      <c r="F21" s="18"/>
      <c r="G21" s="18"/>
      <c r="H21" s="19">
        <f t="shared" ref="H21:H27" si="0">D21*F21</f>
        <v>0</v>
      </c>
    </row>
    <row r="22" spans="1:14" ht="18" customHeight="1" x14ac:dyDescent="0.2">
      <c r="A22" s="15"/>
      <c r="B22" s="124"/>
      <c r="C22" s="125"/>
      <c r="D22" s="16"/>
      <c r="E22" s="17"/>
      <c r="F22" s="18"/>
      <c r="G22" s="18"/>
      <c r="H22" s="19">
        <f t="shared" si="0"/>
        <v>0</v>
      </c>
    </row>
    <row r="23" spans="1:14" ht="18" customHeight="1" x14ac:dyDescent="0.2">
      <c r="A23" s="15"/>
      <c r="B23" s="124"/>
      <c r="C23" s="125"/>
      <c r="D23" s="16"/>
      <c r="E23" s="17"/>
      <c r="F23" s="18"/>
      <c r="G23" s="18"/>
      <c r="H23" s="19">
        <f t="shared" si="0"/>
        <v>0</v>
      </c>
    </row>
    <row r="24" spans="1:14" ht="18" customHeight="1" x14ac:dyDescent="0.2">
      <c r="A24" s="15"/>
      <c r="B24" s="124"/>
      <c r="C24" s="125"/>
      <c r="D24" s="16"/>
      <c r="E24" s="17"/>
      <c r="F24" s="18"/>
      <c r="G24" s="18"/>
      <c r="H24" s="19">
        <f t="shared" si="0"/>
        <v>0</v>
      </c>
    </row>
    <row r="25" spans="1:14" ht="18" customHeight="1" x14ac:dyDescent="0.2">
      <c r="A25" s="15"/>
      <c r="B25" s="124"/>
      <c r="C25" s="125"/>
      <c r="D25" s="16"/>
      <c r="E25" s="17"/>
      <c r="F25" s="18"/>
      <c r="G25" s="18"/>
      <c r="H25" s="19">
        <f t="shared" si="0"/>
        <v>0</v>
      </c>
    </row>
    <row r="26" spans="1:14" ht="18" customHeight="1" x14ac:dyDescent="0.2">
      <c r="A26" s="15"/>
      <c r="B26" s="124"/>
      <c r="C26" s="125"/>
      <c r="D26" s="16"/>
      <c r="E26" s="17"/>
      <c r="F26" s="18"/>
      <c r="G26" s="18"/>
      <c r="H26" s="19">
        <f t="shared" si="0"/>
        <v>0</v>
      </c>
    </row>
    <row r="27" spans="1:14" ht="18" customHeight="1" x14ac:dyDescent="0.2">
      <c r="A27" s="15"/>
      <c r="B27" s="124"/>
      <c r="C27" s="125"/>
      <c r="D27" s="16"/>
      <c r="E27" s="17"/>
      <c r="F27" s="18"/>
      <c r="G27" s="18"/>
      <c r="H27" s="19">
        <f t="shared" si="0"/>
        <v>0</v>
      </c>
    </row>
    <row r="28" spans="1:14" ht="18" customHeight="1" x14ac:dyDescent="0.35">
      <c r="A28" s="73"/>
      <c r="B28" s="74"/>
      <c r="C28" s="74"/>
      <c r="D28" s="75"/>
      <c r="E28" s="76"/>
      <c r="F28" s="79" t="s">
        <v>3483</v>
      </c>
      <c r="G28" s="77"/>
      <c r="H28" s="63"/>
    </row>
    <row r="29" spans="1:14" x14ac:dyDescent="0.2">
      <c r="A29" s="3" t="s">
        <v>967</v>
      </c>
      <c r="F29" s="64" t="e">
        <f>ROUND(H29/H30,4)</f>
        <v>#DIV/0!</v>
      </c>
      <c r="H29" s="19">
        <f>SUM(H21:H27)</f>
        <v>0</v>
      </c>
    </row>
    <row r="30" spans="1:14" x14ac:dyDescent="0.2">
      <c r="A30" s="3" t="s">
        <v>968</v>
      </c>
      <c r="H30" s="41">
        <f>Original</f>
        <v>0</v>
      </c>
    </row>
    <row r="31" spans="1:14" x14ac:dyDescent="0.2">
      <c r="A31" s="3" t="s">
        <v>969</v>
      </c>
      <c r="F31" s="64" t="e">
        <f>ROUND(H31/H30,4)</f>
        <v>#DIV/0!</v>
      </c>
      <c r="H31" s="41">
        <f>CO9net+CO9sumPrevious</f>
        <v>0</v>
      </c>
    </row>
    <row r="32" spans="1:14" x14ac:dyDescent="0.2">
      <c r="A32" s="3" t="s">
        <v>3446</v>
      </c>
      <c r="F32" s="65" t="e">
        <f>ROUND(H32/H30,4)</f>
        <v>#DIV/0!</v>
      </c>
      <c r="G32" s="3"/>
      <c r="H32" s="19">
        <f>SUM(H29:H31)</f>
        <v>0</v>
      </c>
      <c r="I32" s="3"/>
      <c r="J32" s="3"/>
      <c r="K32" s="3"/>
      <c r="L32" s="3"/>
      <c r="M32" s="3"/>
      <c r="N32" s="3"/>
    </row>
    <row r="33" spans="1:8" ht="10.5" customHeight="1" thickBot="1" x14ac:dyDescent="0.25"/>
    <row r="34" spans="1:8" x14ac:dyDescent="0.2">
      <c r="A34" s="126" t="s">
        <v>970</v>
      </c>
      <c r="B34" s="127"/>
      <c r="C34" s="23"/>
      <c r="D34" s="23"/>
      <c r="E34" s="24"/>
      <c r="F34" s="24" t="str">
        <f>IF('CO1'!F34&lt;&gt;0,'CO1'!F34,"")</f>
        <v/>
      </c>
      <c r="G34" s="137" t="str">
        <f>contract</f>
        <v>Calendar Days</v>
      </c>
      <c r="H34" s="138"/>
    </row>
    <row r="35" spans="1:8" x14ac:dyDescent="0.2">
      <c r="A35" s="26" t="s">
        <v>971</v>
      </c>
      <c r="B35" s="12"/>
      <c r="C35" s="12"/>
      <c r="D35" s="12"/>
      <c r="E35" s="27" t="str">
        <f>IF('CO1'!E35&lt;&gt;0,'CO1'!E35,"")</f>
        <v/>
      </c>
      <c r="F35" s="27" t="str">
        <f>IF('CO1'!F35&lt;&gt;0,'CO1'!F35,"")</f>
        <v/>
      </c>
      <c r="G35" s="139" t="str">
        <f>IF('CO1'!G35&lt;&gt;0,'CO1'!G35,"")</f>
        <v/>
      </c>
      <c r="H35" s="140"/>
    </row>
    <row r="36" spans="1:8" x14ac:dyDescent="0.2">
      <c r="A36" s="28" t="s">
        <v>3450</v>
      </c>
      <c r="B36" s="12"/>
      <c r="C36" s="12"/>
      <c r="D36" s="12"/>
      <c r="E36" s="27" t="str">
        <f>IF(SUM('CO9'!E36,'CO9'!E38)&lt;&gt;0,SUM('CO9'!E36,'CO9'!E38),"")</f>
        <v/>
      </c>
      <c r="F36" s="27" t="str">
        <f>IF(SUM('CO9'!F36,'CO9'!F38)&lt;&gt;0,SUM('CO9'!F36,'CO9'!F38),"")</f>
        <v/>
      </c>
      <c r="G36" s="141" t="str">
        <f>IF('CO9'!H37="","",'CO9'!G36+'CO9'!G38)</f>
        <v/>
      </c>
      <c r="H36" s="140"/>
    </row>
    <row r="37" spans="1:8" x14ac:dyDescent="0.2">
      <c r="A37" s="28" t="s">
        <v>3448</v>
      </c>
      <c r="B37" s="12"/>
      <c r="C37" s="12"/>
      <c r="D37" s="12"/>
      <c r="E37" s="27" t="str">
        <f>IF(SUM(E35:E36)&lt;&gt;0,SUM(E35:E36),"")</f>
        <v/>
      </c>
      <c r="F37" s="27" t="str">
        <f>IF(SUM(F35:F36)&lt;&gt;0,SUM(F35:F36),"")</f>
        <v/>
      </c>
      <c r="G37" s="87"/>
      <c r="H37" s="88" t="str">
        <f>IF(G36="","",G35+G36)</f>
        <v/>
      </c>
    </row>
    <row r="38" spans="1:8" x14ac:dyDescent="0.2">
      <c r="A38" s="28" t="s">
        <v>3449</v>
      </c>
      <c r="B38" s="12"/>
      <c r="C38" s="12"/>
      <c r="D38" s="12"/>
      <c r="E38" s="27"/>
      <c r="F38" s="27"/>
      <c r="G38" s="135"/>
      <c r="H38" s="136"/>
    </row>
    <row r="39" spans="1:8" ht="12.75" thickBot="1" x14ac:dyDescent="0.25">
      <c r="A39" s="30" t="s">
        <v>972</v>
      </c>
      <c r="B39" s="31"/>
      <c r="C39" s="31"/>
      <c r="D39" s="31"/>
      <c r="E39" s="32" t="str">
        <f>IF(SUM(E35,E36,E38)&lt;&gt;0,SUM(E35,E36,E38),"")</f>
        <v/>
      </c>
      <c r="F39" s="32" t="str">
        <f>IF(SUM(F35,F36,F38)&lt;&gt;0,SUM(F35,F36,F38),"")</f>
        <v/>
      </c>
      <c r="G39" s="89"/>
      <c r="H39" s="86" t="str">
        <f>IF(AND(G38="",H37=""),"",IF(OR(G38="",G38=0),"",IF(G36="",G38+G35,H37+G38)))</f>
        <v/>
      </c>
    </row>
    <row r="40" spans="1:8" ht="10.5" customHeight="1" x14ac:dyDescent="0.2"/>
    <row r="41" spans="1:8" x14ac:dyDescent="0.2">
      <c r="A41" s="34" t="s">
        <v>973</v>
      </c>
      <c r="B41" s="34"/>
    </row>
    <row r="42" spans="1:8" x14ac:dyDescent="0.2">
      <c r="A42" s="35" t="s">
        <v>974</v>
      </c>
      <c r="B42" s="36"/>
      <c r="C42" s="36"/>
      <c r="D42" s="36"/>
      <c r="E42" s="36"/>
    </row>
    <row r="43" spans="1:8" x14ac:dyDescent="0.2">
      <c r="A43" s="35" t="s">
        <v>975</v>
      </c>
      <c r="B43" s="37"/>
      <c r="C43" s="37"/>
      <c r="D43" s="37"/>
      <c r="E43" s="36"/>
    </row>
    <row r="44" spans="1:8" x14ac:dyDescent="0.2">
      <c r="A44" s="35" t="s">
        <v>953</v>
      </c>
      <c r="B44" s="37"/>
      <c r="C44" s="37"/>
      <c r="D44" s="37"/>
      <c r="E44" s="36"/>
    </row>
    <row r="45" spans="1:8" ht="10.5" customHeight="1" x14ac:dyDescent="0.2"/>
    <row r="46" spans="1:8" x14ac:dyDescent="0.2">
      <c r="A46" s="34" t="s">
        <v>976</v>
      </c>
      <c r="B46" s="34"/>
      <c r="H46" s="12" t="s">
        <v>953</v>
      </c>
    </row>
    <row r="47" spans="1:8" x14ac:dyDescent="0.2">
      <c r="A47" s="35" t="s">
        <v>977</v>
      </c>
      <c r="C47" s="36"/>
      <c r="D47" s="36"/>
      <c r="E47" s="36"/>
      <c r="F47" s="36"/>
      <c r="G47" s="36"/>
      <c r="H47" s="36"/>
    </row>
    <row r="48" spans="1:8" x14ac:dyDescent="0.2">
      <c r="A48" s="35" t="s">
        <v>978</v>
      </c>
      <c r="C48" s="37"/>
      <c r="D48" s="37"/>
      <c r="E48" s="37"/>
      <c r="F48" s="37"/>
      <c r="G48" s="37"/>
      <c r="H48" s="37"/>
    </row>
    <row r="49" spans="1:8" x14ac:dyDescent="0.2">
      <c r="A49" s="35" t="s">
        <v>979</v>
      </c>
      <c r="C49" s="37"/>
      <c r="D49" s="37"/>
      <c r="E49" s="37"/>
      <c r="F49" s="37"/>
      <c r="G49" s="37"/>
      <c r="H49" s="37"/>
    </row>
    <row r="50" spans="1:8" x14ac:dyDescent="0.2">
      <c r="A50" s="35" t="s">
        <v>980</v>
      </c>
      <c r="C50" s="37"/>
      <c r="D50" s="37"/>
      <c r="E50" s="37"/>
      <c r="F50" s="37"/>
      <c r="G50" s="37"/>
      <c r="H50" s="37"/>
    </row>
    <row r="51" spans="1:8" ht="10.5" customHeight="1" x14ac:dyDescent="0.2"/>
    <row r="52" spans="1:8" x14ac:dyDescent="0.2">
      <c r="G52" s="4" t="s">
        <v>3478</v>
      </c>
      <c r="H52" s="59"/>
    </row>
    <row r="53" spans="1:8" ht="10.5" customHeight="1" x14ac:dyDescent="0.2"/>
    <row r="54" spans="1:8" x14ac:dyDescent="0.2">
      <c r="F54" s="12" t="s">
        <v>3139</v>
      </c>
    </row>
    <row r="55" spans="1:8" x14ac:dyDescent="0.2">
      <c r="F55" s="38" t="s">
        <v>3497</v>
      </c>
      <c r="H55" s="39"/>
    </row>
    <row r="56" spans="1:8" x14ac:dyDescent="0.2">
      <c r="F56" s="38" t="s">
        <v>3486</v>
      </c>
      <c r="H56" s="39"/>
    </row>
    <row r="57" spans="1:8" x14ac:dyDescent="0.2">
      <c r="F57" s="38" t="s">
        <v>3441</v>
      </c>
      <c r="H57" s="39"/>
    </row>
  </sheetData>
  <mergeCells count="22">
    <mergeCell ref="G38:H38"/>
    <mergeCell ref="B23:C23"/>
    <mergeCell ref="B24:C24"/>
    <mergeCell ref="B25:C25"/>
    <mergeCell ref="B26:C26"/>
    <mergeCell ref="B27:C27"/>
    <mergeCell ref="G34:H34"/>
    <mergeCell ref="G35:H35"/>
    <mergeCell ref="G36:H36"/>
    <mergeCell ref="A34:B34"/>
    <mergeCell ref="B16:H16"/>
    <mergeCell ref="B17:H17"/>
    <mergeCell ref="B20:C20"/>
    <mergeCell ref="B21:C21"/>
    <mergeCell ref="B22:C22"/>
    <mergeCell ref="B15:H15"/>
    <mergeCell ref="B3:D6"/>
    <mergeCell ref="B9:D13"/>
    <mergeCell ref="F10:H10"/>
    <mergeCell ref="F11:H11"/>
    <mergeCell ref="F12:H12"/>
    <mergeCell ref="F13:H13"/>
  </mergeCells>
  <phoneticPr fontId="0" type="noConversion"/>
  <conditionalFormatting sqref="G35">
    <cfRule type="expression" dxfId="5" priority="5">
      <formula>$G$34="Completion Date"</formula>
    </cfRule>
    <cfRule type="expression" dxfId="4" priority="6">
      <formula>$G$34&lt;&gt;"Completion Date"</formula>
    </cfRule>
  </conditionalFormatting>
  <conditionalFormatting sqref="G39">
    <cfRule type="expression" dxfId="3" priority="3">
      <formula>$G$34="Completion Date"</formula>
    </cfRule>
    <cfRule type="expression" dxfId="2" priority="4">
      <formula>$G$34&lt;&gt;"Completion Date"</formula>
    </cfRule>
  </conditionalFormatting>
  <conditionalFormatting sqref="G37">
    <cfRule type="expression" dxfId="1" priority="1">
      <formula>$G$34="Completion Date"</formula>
    </cfRule>
    <cfRule type="expression" dxfId="0" priority="2">
      <formula>$G$34&lt;&gt;"Completion Date"</formula>
    </cfRule>
  </conditionalFormatting>
  <dataValidations count="1">
    <dataValidation type="list" allowBlank="1" showInputMessage="1" showErrorMessage="1" sqref="G21:G28">
      <formula1>"(N),(B)"</formula1>
    </dataValidation>
  </dataValidations>
  <pageMargins left="0.75" right="0.75" top="0.75" bottom="0.5" header="0.25" footer="0"/>
  <pageSetup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731"/>
  <sheetViews>
    <sheetView zoomScale="150" zoomScaleNormal="150" workbookViewId="0">
      <selection activeCell="A2" sqref="A2:F2"/>
    </sheetView>
  </sheetViews>
  <sheetFormatPr defaultRowHeight="15" customHeight="1" x14ac:dyDescent="0.2"/>
  <cols>
    <col min="1" max="1" width="2.28515625" style="54" customWidth="1"/>
    <col min="2" max="2" width="3.7109375" style="54" customWidth="1"/>
    <col min="3" max="3" width="37.7109375" style="54" customWidth="1"/>
    <col min="4" max="4" width="5" style="54" customWidth="1"/>
    <col min="5" max="5" width="29.28515625" style="54" customWidth="1"/>
    <col min="6" max="6" width="10.85546875" style="54" customWidth="1"/>
    <col min="7" max="16384" width="9.140625" style="54"/>
  </cols>
  <sheetData>
    <row r="1" spans="1:6" s="50" customFormat="1" ht="12.95" customHeight="1" x14ac:dyDescent="0.2">
      <c r="A1" s="131" t="s">
        <v>982</v>
      </c>
      <c r="B1" s="131"/>
      <c r="C1" s="131"/>
      <c r="D1" s="131"/>
      <c r="E1" s="131"/>
      <c r="F1" s="131"/>
    </row>
    <row r="2" spans="1:6" s="50" customFormat="1" ht="12.95" customHeight="1" x14ac:dyDescent="0.2">
      <c r="A2" s="131" t="s">
        <v>983</v>
      </c>
      <c r="B2" s="131"/>
      <c r="C2" s="131"/>
      <c r="D2" s="131"/>
      <c r="E2" s="131"/>
      <c r="F2" s="131"/>
    </row>
    <row r="3" spans="1:6" s="50" customFormat="1" ht="12" customHeight="1" x14ac:dyDescent="0.2">
      <c r="B3" s="51"/>
    </row>
    <row r="4" spans="1:6" s="50" customFormat="1" ht="12.95" customHeight="1" x14ac:dyDescent="0.2">
      <c r="A4" s="131" t="s">
        <v>984</v>
      </c>
      <c r="B4" s="131"/>
      <c r="C4" s="131"/>
      <c r="D4" s="131"/>
      <c r="E4" s="131"/>
      <c r="F4" s="131"/>
    </row>
    <row r="5" spans="1:6" s="50" customFormat="1" ht="12" customHeight="1" x14ac:dyDescent="0.2"/>
    <row r="6" spans="1:6" s="50" customFormat="1" ht="12.95" customHeight="1" x14ac:dyDescent="0.2">
      <c r="A6" s="131">
        <f>ContractNbr</f>
        <v>0</v>
      </c>
      <c r="B6" s="131"/>
      <c r="C6" s="131"/>
      <c r="D6" s="131"/>
      <c r="E6" s="131"/>
      <c r="F6" s="131"/>
    </row>
    <row r="7" spans="1:6" s="50" customFormat="1" ht="12.95" customHeight="1" x14ac:dyDescent="0.2">
      <c r="A7" s="131" t="str">
        <f>ContractName</f>
        <v>MASTER TO COPY TO NEW FOLDER</v>
      </c>
      <c r="B7" s="131"/>
      <c r="C7" s="131"/>
      <c r="D7" s="131"/>
      <c r="E7" s="131"/>
      <c r="F7" s="131"/>
    </row>
    <row r="8" spans="1:6" s="50" customFormat="1" ht="12.95" customHeight="1" x14ac:dyDescent="0.2">
      <c r="A8" s="131" t="s">
        <v>1745</v>
      </c>
      <c r="B8" s="131"/>
      <c r="C8" s="131"/>
      <c r="D8" s="131"/>
      <c r="E8" s="131"/>
      <c r="F8" s="131"/>
    </row>
    <row r="9" spans="1:6" s="50" customFormat="1" ht="12" customHeight="1" x14ac:dyDescent="0.2">
      <c r="B9" s="51"/>
    </row>
    <row r="10" spans="1:6" s="50" customFormat="1" ht="12.95" customHeight="1" x14ac:dyDescent="0.2">
      <c r="A10" s="52" t="s">
        <v>3470</v>
      </c>
    </row>
    <row r="11" spans="1:6" s="50" customFormat="1" ht="12.95" customHeight="1" x14ac:dyDescent="0.2">
      <c r="B11" s="53"/>
      <c r="C11" s="50" t="s">
        <v>3451</v>
      </c>
      <c r="D11" s="53"/>
      <c r="E11" s="50" t="s">
        <v>3454</v>
      </c>
    </row>
    <row r="12" spans="1:6" s="50" customFormat="1" ht="12.95" customHeight="1" x14ac:dyDescent="0.2">
      <c r="B12" s="53"/>
      <c r="C12" s="50" t="s">
        <v>3452</v>
      </c>
      <c r="D12" s="53"/>
      <c r="E12" s="50" t="s">
        <v>3455</v>
      </c>
    </row>
    <row r="13" spans="1:6" s="50" customFormat="1" ht="12.95" customHeight="1" x14ac:dyDescent="0.2">
      <c r="B13" s="53"/>
      <c r="C13" s="50" t="s">
        <v>3453</v>
      </c>
      <c r="D13" s="53"/>
      <c r="E13" s="50" t="s">
        <v>3484</v>
      </c>
    </row>
    <row r="14" spans="1:6" s="50" customFormat="1" ht="12.95" customHeight="1" x14ac:dyDescent="0.2">
      <c r="B14" s="53"/>
      <c r="C14" s="50" t="s">
        <v>3498</v>
      </c>
    </row>
    <row r="15" spans="1:6" s="50" customFormat="1" ht="12.95" customHeight="1" x14ac:dyDescent="0.2"/>
    <row r="16" spans="1:6" s="50" customFormat="1" ht="12.95" customHeight="1" x14ac:dyDescent="0.2">
      <c r="A16" s="52" t="s">
        <v>1746</v>
      </c>
    </row>
    <row r="17" spans="1:6" s="50" customFormat="1" ht="12.95" customHeight="1" x14ac:dyDescent="0.2">
      <c r="B17" s="53"/>
      <c r="C17" s="50" t="s">
        <v>3456</v>
      </c>
      <c r="D17" s="53"/>
      <c r="E17" s="50" t="s">
        <v>3459</v>
      </c>
    </row>
    <row r="18" spans="1:6" s="50" customFormat="1" ht="12.95" customHeight="1" x14ac:dyDescent="0.2">
      <c r="B18" s="53"/>
      <c r="C18" s="50" t="s">
        <v>3457</v>
      </c>
      <c r="D18" s="53"/>
      <c r="E18" s="50" t="s">
        <v>3460</v>
      </c>
    </row>
    <row r="19" spans="1:6" s="50" customFormat="1" ht="12.95" customHeight="1" x14ac:dyDescent="0.2">
      <c r="B19" s="53"/>
      <c r="C19" s="50" t="s">
        <v>3458</v>
      </c>
      <c r="D19" s="53"/>
      <c r="E19" s="50" t="s">
        <v>3461</v>
      </c>
    </row>
    <row r="20" spans="1:6" s="50" customFormat="1" ht="12.95" customHeight="1" x14ac:dyDescent="0.2">
      <c r="B20" s="53"/>
      <c r="C20" s="50" t="s">
        <v>3472</v>
      </c>
    </row>
    <row r="21" spans="1:6" s="50" customFormat="1" ht="12" customHeight="1" x14ac:dyDescent="0.2">
      <c r="C21" s="128"/>
      <c r="D21" s="130"/>
      <c r="E21" s="130"/>
    </row>
    <row r="22" spans="1:6" s="50" customFormat="1" ht="12.95" customHeight="1" x14ac:dyDescent="0.2"/>
    <row r="23" spans="1:6" s="50" customFormat="1" ht="12" customHeight="1" x14ac:dyDescent="0.2">
      <c r="A23" s="52" t="s">
        <v>3462</v>
      </c>
    </row>
    <row r="24" spans="1:6" s="50" customFormat="1" ht="12" x14ac:dyDescent="0.2">
      <c r="B24" s="53"/>
      <c r="C24" s="50" t="s">
        <v>3473</v>
      </c>
      <c r="D24" s="53"/>
      <c r="E24" s="50" t="s">
        <v>3463</v>
      </c>
    </row>
    <row r="25" spans="1:6" s="50" customFormat="1" ht="12.75" x14ac:dyDescent="0.2">
      <c r="C25" s="128"/>
      <c r="D25" s="129"/>
      <c r="E25" s="129"/>
    </row>
    <row r="26" spans="1:6" s="50" customFormat="1" ht="12" x14ac:dyDescent="0.2"/>
    <row r="27" spans="1:6" s="50" customFormat="1" ht="12" x14ac:dyDescent="0.2">
      <c r="A27" s="50" t="s">
        <v>1747</v>
      </c>
    </row>
    <row r="28" spans="1:6" s="50" customFormat="1" ht="75" customHeight="1" x14ac:dyDescent="0.2">
      <c r="B28" s="128"/>
      <c r="C28" s="130"/>
      <c r="D28" s="130"/>
      <c r="E28" s="130"/>
    </row>
    <row r="29" spans="1:6" s="50" customFormat="1" ht="12" x14ac:dyDescent="0.2"/>
    <row r="30" spans="1:6" ht="12" x14ac:dyDescent="0.2">
      <c r="A30" s="58" t="s">
        <v>1748</v>
      </c>
      <c r="B30" s="58"/>
      <c r="C30" s="50"/>
      <c r="D30" s="50"/>
      <c r="E30" s="50"/>
      <c r="F30" s="58"/>
    </row>
    <row r="31" spans="1:6" ht="75" customHeight="1" x14ac:dyDescent="0.2">
      <c r="A31" s="58"/>
      <c r="B31" s="128"/>
      <c r="C31" s="130"/>
      <c r="D31" s="130"/>
      <c r="E31" s="130"/>
      <c r="F31" s="58"/>
    </row>
    <row r="32" spans="1:6" ht="12.95" customHeight="1" x14ac:dyDescent="0.2">
      <c r="A32" s="58"/>
      <c r="B32" s="58"/>
      <c r="C32" s="58"/>
      <c r="D32" s="58"/>
      <c r="E32" s="58"/>
      <c r="F32" s="58"/>
    </row>
    <row r="33" spans="1:6" ht="12.95" customHeight="1" x14ac:dyDescent="0.2">
      <c r="A33" s="58"/>
      <c r="B33" s="58"/>
      <c r="C33" s="58"/>
      <c r="D33" s="58"/>
      <c r="E33" s="58"/>
      <c r="F33" s="58"/>
    </row>
    <row r="34" spans="1:6" s="50" customFormat="1" ht="12.95" customHeight="1" x14ac:dyDescent="0.2">
      <c r="A34" s="55"/>
      <c r="B34" s="55"/>
      <c r="C34" s="55"/>
      <c r="E34" s="55"/>
    </row>
    <row r="35" spans="1:6" s="50" customFormat="1" ht="12.95" customHeight="1" x14ac:dyDescent="0.2">
      <c r="A35" s="57" t="s">
        <v>3464</v>
      </c>
      <c r="C35" s="57"/>
      <c r="D35" s="57"/>
      <c r="E35" s="57" t="s">
        <v>3465</v>
      </c>
    </row>
    <row r="36" spans="1:6" s="50" customFormat="1" ht="12.95" customHeight="1" x14ac:dyDescent="0.2">
      <c r="B36" s="58"/>
      <c r="C36" s="58"/>
      <c r="D36" s="58"/>
      <c r="E36" s="58"/>
    </row>
    <row r="37" spans="1:6" s="50" customFormat="1" ht="12.95" customHeight="1" x14ac:dyDescent="0.2">
      <c r="A37" s="55"/>
      <c r="B37" s="55"/>
      <c r="C37" s="55"/>
      <c r="E37" s="55"/>
    </row>
    <row r="38" spans="1:6" s="50" customFormat="1" ht="12.95" customHeight="1" x14ac:dyDescent="0.2">
      <c r="A38" s="57" t="s">
        <v>3466</v>
      </c>
      <c r="C38" s="57"/>
      <c r="D38" s="57"/>
      <c r="E38" s="57" t="s">
        <v>3465</v>
      </c>
    </row>
    <row r="39" spans="1:6" s="50" customFormat="1" ht="12.95" customHeight="1" x14ac:dyDescent="0.2"/>
    <row r="40" spans="1:6" s="50" customFormat="1" ht="12.95" customHeight="1" x14ac:dyDescent="0.2">
      <c r="A40" s="55"/>
      <c r="B40" s="55"/>
      <c r="C40" s="55"/>
      <c r="E40" s="55"/>
    </row>
    <row r="41" spans="1:6" s="50" customFormat="1" ht="12.95" customHeight="1" x14ac:dyDescent="0.2">
      <c r="A41" s="57" t="s">
        <v>3467</v>
      </c>
      <c r="C41" s="57"/>
      <c r="D41" s="57"/>
      <c r="E41" s="57" t="s">
        <v>3465</v>
      </c>
    </row>
    <row r="42" spans="1:6" s="50" customFormat="1" ht="12.95" customHeight="1" x14ac:dyDescent="0.2">
      <c r="A42" s="57"/>
      <c r="C42" s="57"/>
      <c r="D42" s="57"/>
      <c r="E42" s="57"/>
    </row>
    <row r="43" spans="1:6" s="50" customFormat="1" ht="12.95" customHeight="1" x14ac:dyDescent="0.2">
      <c r="A43" s="55"/>
      <c r="B43" s="55"/>
      <c r="C43" s="55"/>
      <c r="E43" s="55"/>
    </row>
    <row r="44" spans="1:6" s="50" customFormat="1" ht="12.95" customHeight="1" x14ac:dyDescent="0.2">
      <c r="A44" s="57" t="s">
        <v>3468</v>
      </c>
      <c r="C44" s="57"/>
      <c r="D44" s="57"/>
      <c r="E44" s="57" t="s">
        <v>3465</v>
      </c>
    </row>
    <row r="45" spans="1:6" s="50" customFormat="1" ht="12.95" customHeight="1" x14ac:dyDescent="0.2"/>
    <row r="46" spans="1:6" s="50" customFormat="1" ht="12.95" customHeight="1" x14ac:dyDescent="0.2">
      <c r="A46" s="55"/>
      <c r="B46" s="55"/>
      <c r="C46" s="55"/>
    </row>
    <row r="47" spans="1:6" s="50" customFormat="1" ht="12.95" customHeight="1" x14ac:dyDescent="0.2">
      <c r="A47" s="56" t="s">
        <v>3469</v>
      </c>
    </row>
    <row r="48" spans="1:6" s="50" customFormat="1" ht="12.95" customHeight="1" x14ac:dyDescent="0.2"/>
    <row r="49" s="50" customFormat="1" ht="12.95" customHeight="1" x14ac:dyDescent="0.2"/>
    <row r="50" s="50" customFormat="1" ht="12.95" customHeight="1" x14ac:dyDescent="0.2"/>
    <row r="51" s="50" customFormat="1" ht="12.95" customHeight="1" x14ac:dyDescent="0.2"/>
    <row r="52" s="50" customFormat="1" ht="12.95" customHeight="1" x14ac:dyDescent="0.2"/>
    <row r="53" s="50" customFormat="1" ht="12.95" customHeight="1" x14ac:dyDescent="0.2"/>
    <row r="54" s="50" customFormat="1" ht="12.95" customHeight="1" x14ac:dyDescent="0.2"/>
    <row r="55" s="50" customFormat="1" ht="12.95" customHeight="1" x14ac:dyDescent="0.2"/>
    <row r="56" s="50" customFormat="1" ht="12.95" customHeight="1" x14ac:dyDescent="0.2"/>
    <row r="57" s="50" customFormat="1" ht="12.95" customHeight="1" x14ac:dyDescent="0.2"/>
    <row r="58" s="50" customFormat="1" ht="12.95" customHeight="1" x14ac:dyDescent="0.2"/>
    <row r="59" s="50" customFormat="1" ht="12.95" customHeight="1" x14ac:dyDescent="0.2"/>
    <row r="60" s="50" customFormat="1" ht="12.95" customHeight="1" x14ac:dyDescent="0.2"/>
    <row r="61" s="50" customFormat="1" ht="12.95" customHeight="1" x14ac:dyDescent="0.2"/>
    <row r="62" s="50" customFormat="1" ht="12.95" customHeight="1" x14ac:dyDescent="0.2"/>
    <row r="63" s="50" customFormat="1" ht="12.95" customHeight="1" x14ac:dyDescent="0.2"/>
    <row r="64" s="50" customFormat="1" ht="12.95" customHeight="1" x14ac:dyDescent="0.2"/>
    <row r="65" s="50" customFormat="1" ht="12.95" customHeight="1" x14ac:dyDescent="0.2"/>
    <row r="66" s="50" customFormat="1" ht="12.95" customHeight="1" x14ac:dyDescent="0.2"/>
    <row r="67" s="50" customFormat="1" ht="12.95" customHeight="1" x14ac:dyDescent="0.2"/>
    <row r="68" s="50" customFormat="1" ht="12.95" customHeight="1" x14ac:dyDescent="0.2"/>
    <row r="69" s="50" customFormat="1" ht="12.95" customHeight="1" x14ac:dyDescent="0.2"/>
    <row r="70" s="50" customFormat="1" ht="12.95" customHeight="1" x14ac:dyDescent="0.2"/>
    <row r="71" s="50" customFormat="1" ht="12.95" customHeight="1" x14ac:dyDescent="0.2"/>
    <row r="72" s="50" customFormat="1" ht="12.95" customHeight="1" x14ac:dyDescent="0.2"/>
    <row r="73" s="50" customFormat="1" ht="12.95" customHeight="1" x14ac:dyDescent="0.2"/>
    <row r="74" s="50" customFormat="1" ht="12.95" customHeight="1" x14ac:dyDescent="0.2"/>
    <row r="75" s="50" customFormat="1" ht="12.95" customHeight="1" x14ac:dyDescent="0.2"/>
    <row r="76" s="50" customFormat="1" ht="12.95" customHeight="1" x14ac:dyDescent="0.2"/>
    <row r="77" s="50" customFormat="1" ht="12.95" customHeight="1" x14ac:dyDescent="0.2"/>
    <row r="78" s="50" customFormat="1" ht="12.95" customHeight="1" x14ac:dyDescent="0.2"/>
    <row r="79" s="50" customFormat="1" ht="12.95" customHeight="1" x14ac:dyDescent="0.2"/>
    <row r="80" s="50" customFormat="1" ht="12.95" customHeight="1" x14ac:dyDescent="0.2"/>
    <row r="81" s="50" customFormat="1" ht="12.95" customHeight="1" x14ac:dyDescent="0.2"/>
    <row r="82" s="50" customFormat="1" ht="12.95" customHeight="1" x14ac:dyDescent="0.2"/>
    <row r="83" s="50" customFormat="1" ht="12.95" customHeight="1" x14ac:dyDescent="0.2"/>
    <row r="84" s="50" customFormat="1" ht="12.95" customHeight="1" x14ac:dyDescent="0.2"/>
    <row r="85" s="50" customFormat="1" ht="12.95" customHeight="1" x14ac:dyDescent="0.2"/>
    <row r="86" s="50" customFormat="1" ht="12.95" customHeight="1" x14ac:dyDescent="0.2"/>
    <row r="87" s="50" customFormat="1" ht="12.95" customHeight="1" x14ac:dyDescent="0.2"/>
    <row r="88" s="50" customFormat="1" ht="12.95" customHeight="1" x14ac:dyDescent="0.2"/>
    <row r="89" s="50" customFormat="1" ht="12.95" customHeight="1" x14ac:dyDescent="0.2"/>
    <row r="90" s="50" customFormat="1" ht="12.95" customHeight="1" x14ac:dyDescent="0.2"/>
    <row r="91" s="50" customFormat="1" ht="12.95" customHeight="1" x14ac:dyDescent="0.2"/>
    <row r="92" s="50" customFormat="1" ht="12.95" customHeight="1" x14ac:dyDescent="0.2"/>
    <row r="93" s="50" customFormat="1" ht="12.95" customHeight="1" x14ac:dyDescent="0.2"/>
    <row r="94" s="50" customFormat="1" ht="12.95" customHeight="1" x14ac:dyDescent="0.2"/>
    <row r="95" s="50" customFormat="1" ht="12.95" customHeight="1" x14ac:dyDescent="0.2"/>
    <row r="96" s="50" customFormat="1" ht="12.95" customHeight="1" x14ac:dyDescent="0.2"/>
    <row r="97" s="50" customFormat="1" ht="12.95" customHeight="1" x14ac:dyDescent="0.2"/>
    <row r="98" s="50" customFormat="1" ht="12.95" customHeight="1" x14ac:dyDescent="0.2"/>
    <row r="99" s="50" customFormat="1" ht="12.95" customHeight="1" x14ac:dyDescent="0.2"/>
    <row r="100" s="50" customFormat="1" ht="12.95" customHeight="1" x14ac:dyDescent="0.2"/>
    <row r="101" s="50" customFormat="1" ht="12.95" customHeight="1" x14ac:dyDescent="0.2"/>
    <row r="102" s="50" customFormat="1" ht="12.95" customHeight="1" x14ac:dyDescent="0.2"/>
    <row r="103" s="50" customFormat="1" ht="12.95" customHeight="1" x14ac:dyDescent="0.2"/>
    <row r="104" s="50" customFormat="1" ht="12.95" customHeight="1" x14ac:dyDescent="0.2"/>
    <row r="105" s="50" customFormat="1" ht="12.95" customHeight="1" x14ac:dyDescent="0.2"/>
    <row r="106" s="50" customFormat="1" ht="12.95" customHeight="1" x14ac:dyDescent="0.2"/>
    <row r="107" s="50" customFormat="1" ht="12.95" customHeight="1" x14ac:dyDescent="0.2"/>
    <row r="108" s="50" customFormat="1" ht="12.95" customHeight="1" x14ac:dyDescent="0.2"/>
    <row r="109" s="50" customFormat="1" ht="12.95" customHeight="1" x14ac:dyDescent="0.2"/>
    <row r="110" s="50" customFormat="1" ht="12.95" customHeight="1" x14ac:dyDescent="0.2"/>
    <row r="111" s="50" customFormat="1" ht="12.95" customHeight="1" x14ac:dyDescent="0.2"/>
    <row r="112" s="50" customFormat="1" ht="12.95" customHeight="1" x14ac:dyDescent="0.2"/>
    <row r="113" s="50" customFormat="1" ht="12.95" customHeight="1" x14ac:dyDescent="0.2"/>
    <row r="114" s="50" customFormat="1" ht="12.95" customHeight="1" x14ac:dyDescent="0.2"/>
    <row r="115" s="50" customFormat="1" ht="12.95" customHeight="1" x14ac:dyDescent="0.2"/>
    <row r="116" s="50" customFormat="1" ht="12.95" customHeight="1" x14ac:dyDescent="0.2"/>
    <row r="117" s="50" customFormat="1" ht="12.95" customHeight="1" x14ac:dyDescent="0.2"/>
    <row r="118" s="50" customFormat="1" ht="12.95" customHeight="1" x14ac:dyDescent="0.2"/>
    <row r="119" s="50" customFormat="1" ht="12.95" customHeight="1" x14ac:dyDescent="0.2"/>
    <row r="120" s="50" customFormat="1" ht="12.95" customHeight="1" x14ac:dyDescent="0.2"/>
    <row r="121" s="50" customFormat="1" ht="12.95" customHeight="1" x14ac:dyDescent="0.2"/>
    <row r="122" s="50" customFormat="1" ht="12.95" customHeight="1" x14ac:dyDescent="0.2"/>
    <row r="123" s="50" customFormat="1" ht="12.95" customHeight="1" x14ac:dyDescent="0.2"/>
    <row r="124" s="50" customFormat="1" ht="12.95" customHeight="1" x14ac:dyDescent="0.2"/>
    <row r="125" s="50" customFormat="1" ht="12.95" customHeight="1" x14ac:dyDescent="0.2"/>
    <row r="126" s="50" customFormat="1" ht="12.95" customHeight="1" x14ac:dyDescent="0.2"/>
    <row r="127" s="50" customFormat="1" ht="12.95" customHeight="1" x14ac:dyDescent="0.2"/>
    <row r="128" s="50" customFormat="1" ht="12.95" customHeight="1" x14ac:dyDescent="0.2"/>
    <row r="129" s="50" customFormat="1" ht="12.95" customHeight="1" x14ac:dyDescent="0.2"/>
    <row r="130" s="50" customFormat="1" ht="12.95" customHeight="1" x14ac:dyDescent="0.2"/>
    <row r="131" s="50" customFormat="1" ht="12.95" customHeight="1" x14ac:dyDescent="0.2"/>
    <row r="132" s="50" customFormat="1" ht="12.95" customHeight="1" x14ac:dyDescent="0.2"/>
    <row r="133" s="50" customFormat="1" ht="12.95" customHeight="1" x14ac:dyDescent="0.2"/>
    <row r="134" s="50" customFormat="1" ht="12.95" customHeight="1" x14ac:dyDescent="0.2"/>
    <row r="135" s="50" customFormat="1" ht="12.95" customHeight="1" x14ac:dyDescent="0.2"/>
    <row r="136" s="50" customFormat="1" ht="12.95" customHeight="1" x14ac:dyDescent="0.2"/>
    <row r="137" s="50" customFormat="1" ht="12.95" customHeight="1" x14ac:dyDescent="0.2"/>
    <row r="138" s="50" customFormat="1" ht="12.95" customHeight="1" x14ac:dyDescent="0.2"/>
    <row r="139" s="50" customFormat="1" ht="12.95" customHeight="1" x14ac:dyDescent="0.2"/>
    <row r="140" s="50" customFormat="1" ht="12.95" customHeight="1" x14ac:dyDescent="0.2"/>
    <row r="141" s="50" customFormat="1" ht="12.95" customHeight="1" x14ac:dyDescent="0.2"/>
    <row r="142" s="50" customFormat="1" ht="12.95" customHeight="1" x14ac:dyDescent="0.2"/>
    <row r="143" s="50" customFormat="1" ht="12.95" customHeight="1" x14ac:dyDescent="0.2"/>
    <row r="144" s="50" customFormat="1" ht="12.95" customHeight="1" x14ac:dyDescent="0.2"/>
    <row r="145" s="50" customFormat="1" ht="12.95" customHeight="1" x14ac:dyDescent="0.2"/>
    <row r="146" s="50" customFormat="1" ht="12.95" customHeight="1" x14ac:dyDescent="0.2"/>
    <row r="147" s="50" customFormat="1" ht="12.95" customHeight="1" x14ac:dyDescent="0.2"/>
    <row r="148" s="50" customFormat="1" ht="12.95" customHeight="1" x14ac:dyDescent="0.2"/>
    <row r="149" s="50" customFormat="1" ht="12.95" customHeight="1" x14ac:dyDescent="0.2"/>
    <row r="150" s="50" customFormat="1" ht="12.95" customHeight="1" x14ac:dyDescent="0.2"/>
    <row r="151" s="50" customFormat="1" ht="12.95" customHeight="1" x14ac:dyDescent="0.2"/>
    <row r="152" s="50" customFormat="1" ht="12.95" customHeight="1" x14ac:dyDescent="0.2"/>
    <row r="153" s="50" customFormat="1" ht="12.95" customHeight="1" x14ac:dyDescent="0.2"/>
    <row r="154" s="50" customFormat="1" ht="12.95" customHeight="1" x14ac:dyDescent="0.2"/>
    <row r="155" s="50" customFormat="1" ht="12.95" customHeight="1" x14ac:dyDescent="0.2"/>
    <row r="156" s="50" customFormat="1" ht="12.95" customHeight="1" x14ac:dyDescent="0.2"/>
    <row r="157" s="50" customFormat="1" ht="12.95" customHeight="1" x14ac:dyDescent="0.2"/>
    <row r="158" s="50" customFormat="1" ht="12.95" customHeight="1" x14ac:dyDescent="0.2"/>
    <row r="159" s="50" customFormat="1" ht="12.95" customHeight="1" x14ac:dyDescent="0.2"/>
    <row r="160" s="50" customFormat="1" ht="12.95" customHeight="1" x14ac:dyDescent="0.2"/>
    <row r="161" s="50" customFormat="1" ht="12.95" customHeight="1" x14ac:dyDescent="0.2"/>
    <row r="162" s="50" customFormat="1" ht="12.95" customHeight="1" x14ac:dyDescent="0.2"/>
    <row r="163" s="50" customFormat="1" ht="12.95" customHeight="1" x14ac:dyDescent="0.2"/>
    <row r="164" s="50" customFormat="1" ht="12.95" customHeight="1" x14ac:dyDescent="0.2"/>
    <row r="165" s="50" customFormat="1" ht="12.95" customHeight="1" x14ac:dyDescent="0.2"/>
    <row r="166" s="50" customFormat="1" ht="12.95" customHeight="1" x14ac:dyDescent="0.2"/>
    <row r="167" s="50" customFormat="1" ht="12.95" customHeight="1" x14ac:dyDescent="0.2"/>
    <row r="168" s="50" customFormat="1" ht="12.95" customHeight="1" x14ac:dyDescent="0.2"/>
    <row r="169" s="50" customFormat="1" ht="12.95" customHeight="1" x14ac:dyDescent="0.2"/>
    <row r="170" s="50" customFormat="1" ht="12.95" customHeight="1" x14ac:dyDescent="0.2"/>
    <row r="171" s="50" customFormat="1" ht="12.95" customHeight="1" x14ac:dyDescent="0.2"/>
    <row r="172" s="50" customFormat="1" ht="12.95" customHeight="1" x14ac:dyDescent="0.2"/>
    <row r="173" s="50" customFormat="1" ht="12.95" customHeight="1" x14ac:dyDescent="0.2"/>
    <row r="174" s="50" customFormat="1" ht="12.95" customHeight="1" x14ac:dyDescent="0.2"/>
    <row r="175" s="50" customFormat="1" ht="12.95" customHeight="1" x14ac:dyDescent="0.2"/>
    <row r="176" s="50" customFormat="1" ht="12.95" customHeight="1" x14ac:dyDescent="0.2"/>
    <row r="177" s="50" customFormat="1" ht="12.95" customHeight="1" x14ac:dyDescent="0.2"/>
    <row r="178" s="50" customFormat="1" ht="12.95" customHeight="1" x14ac:dyDescent="0.2"/>
    <row r="179" s="50" customFormat="1" ht="12.95" customHeight="1" x14ac:dyDescent="0.2"/>
    <row r="180" s="50" customFormat="1" ht="12.95" customHeight="1" x14ac:dyDescent="0.2"/>
    <row r="181" s="50" customFormat="1" ht="12.95" customHeight="1" x14ac:dyDescent="0.2"/>
    <row r="182" s="50" customFormat="1" ht="12.95" customHeight="1" x14ac:dyDescent="0.2"/>
    <row r="183" s="50" customFormat="1" ht="12.95" customHeight="1" x14ac:dyDescent="0.2"/>
    <row r="184" s="50" customFormat="1" ht="12.95" customHeight="1" x14ac:dyDescent="0.2"/>
    <row r="185" s="50" customFormat="1" ht="12.95" customHeight="1" x14ac:dyDescent="0.2"/>
    <row r="186" s="50" customFormat="1" ht="12.95" customHeight="1" x14ac:dyDescent="0.2"/>
    <row r="187" s="50" customFormat="1" ht="12.95" customHeight="1" x14ac:dyDescent="0.2"/>
    <row r="188" s="50" customFormat="1" ht="12.95" customHeight="1" x14ac:dyDescent="0.2"/>
    <row r="189" s="50" customFormat="1" ht="12.95" customHeight="1" x14ac:dyDescent="0.2"/>
    <row r="190" s="50" customFormat="1" ht="12.95" customHeight="1" x14ac:dyDescent="0.2"/>
    <row r="191" s="50" customFormat="1" ht="12.95" customHeight="1" x14ac:dyDescent="0.2"/>
    <row r="192" s="50" customFormat="1" ht="12.95" customHeight="1" x14ac:dyDescent="0.2"/>
    <row r="193" s="50" customFormat="1" ht="12.95" customHeight="1" x14ac:dyDescent="0.2"/>
    <row r="194" s="50" customFormat="1" ht="12.95" customHeight="1" x14ac:dyDescent="0.2"/>
    <row r="195" s="50" customFormat="1" ht="12.95" customHeight="1" x14ac:dyDescent="0.2"/>
    <row r="196" s="50" customFormat="1" ht="12.95" customHeight="1" x14ac:dyDescent="0.2"/>
    <row r="197" s="50" customFormat="1" ht="12.95" customHeight="1" x14ac:dyDescent="0.2"/>
    <row r="198" s="50" customFormat="1" ht="12.95" customHeight="1" x14ac:dyDescent="0.2"/>
    <row r="199" s="50" customFormat="1" ht="12.95" customHeight="1" x14ac:dyDescent="0.2"/>
    <row r="200" s="50" customFormat="1" ht="12.95" customHeight="1" x14ac:dyDescent="0.2"/>
    <row r="201" s="50" customFormat="1" ht="12.95" customHeight="1" x14ac:dyDescent="0.2"/>
    <row r="202" s="50" customFormat="1" ht="12.95" customHeight="1" x14ac:dyDescent="0.2"/>
    <row r="203" s="50" customFormat="1" ht="12.95" customHeight="1" x14ac:dyDescent="0.2"/>
    <row r="204" s="50" customFormat="1" ht="12.95" customHeight="1" x14ac:dyDescent="0.2"/>
    <row r="205" s="50" customFormat="1" ht="12.95" customHeight="1" x14ac:dyDescent="0.2"/>
    <row r="206" s="50" customFormat="1" ht="12.95" customHeight="1" x14ac:dyDescent="0.2"/>
    <row r="207" s="50" customFormat="1" ht="12.95" customHeight="1" x14ac:dyDescent="0.2"/>
    <row r="208" s="50" customFormat="1" ht="12.95" customHeight="1" x14ac:dyDescent="0.2"/>
    <row r="209" s="50" customFormat="1" ht="12.95" customHeight="1" x14ac:dyDescent="0.2"/>
    <row r="210" s="50" customFormat="1" ht="12.95" customHeight="1" x14ac:dyDescent="0.2"/>
    <row r="211" s="50" customFormat="1" ht="12.95" customHeight="1" x14ac:dyDescent="0.2"/>
    <row r="212" s="50" customFormat="1" ht="12.95" customHeight="1" x14ac:dyDescent="0.2"/>
    <row r="213" s="50" customFormat="1" ht="12.95" customHeight="1" x14ac:dyDescent="0.2"/>
    <row r="214" s="50" customFormat="1" ht="12.95" customHeight="1" x14ac:dyDescent="0.2"/>
    <row r="215" s="50" customFormat="1" ht="12.95" customHeight="1" x14ac:dyDescent="0.2"/>
    <row r="216" s="50" customFormat="1" ht="12.95" customHeight="1" x14ac:dyDescent="0.2"/>
    <row r="217" s="50" customFormat="1" ht="12.95" customHeight="1" x14ac:dyDescent="0.2"/>
    <row r="218" s="50" customFormat="1" ht="12.95" customHeight="1" x14ac:dyDescent="0.2"/>
    <row r="219" s="50" customFormat="1" ht="12.95" customHeight="1" x14ac:dyDescent="0.2"/>
    <row r="220" s="50" customFormat="1" ht="12.95" customHeight="1" x14ac:dyDescent="0.2"/>
    <row r="221" s="50" customFormat="1" ht="12.95" customHeight="1" x14ac:dyDescent="0.2"/>
    <row r="222" s="50" customFormat="1" ht="12.95" customHeight="1" x14ac:dyDescent="0.2"/>
    <row r="223" s="50" customFormat="1" ht="12.95" customHeight="1" x14ac:dyDescent="0.2"/>
    <row r="224" s="50" customFormat="1" ht="12.95" customHeight="1" x14ac:dyDescent="0.2"/>
    <row r="225" s="50" customFormat="1" ht="12.95" customHeight="1" x14ac:dyDescent="0.2"/>
    <row r="226" s="50" customFormat="1" ht="12.95" customHeight="1" x14ac:dyDescent="0.2"/>
    <row r="227" s="50" customFormat="1" ht="12.95" customHeight="1" x14ac:dyDescent="0.2"/>
    <row r="228" s="50" customFormat="1" ht="12.95" customHeight="1" x14ac:dyDescent="0.2"/>
    <row r="229" s="50" customFormat="1" ht="12.95" customHeight="1" x14ac:dyDescent="0.2"/>
    <row r="230" s="50" customFormat="1" ht="12.95" customHeight="1" x14ac:dyDescent="0.2"/>
    <row r="231" s="50" customFormat="1" ht="12.95" customHeight="1" x14ac:dyDescent="0.2"/>
    <row r="232" s="50" customFormat="1" ht="12.95" customHeight="1" x14ac:dyDescent="0.2"/>
    <row r="233" s="50" customFormat="1" ht="12.95" customHeight="1" x14ac:dyDescent="0.2"/>
    <row r="234" s="50" customFormat="1" ht="12.95" customHeight="1" x14ac:dyDescent="0.2"/>
    <row r="235" s="50" customFormat="1" ht="12.95" customHeight="1" x14ac:dyDescent="0.2"/>
    <row r="236" s="50" customFormat="1" ht="12.95" customHeight="1" x14ac:dyDescent="0.2"/>
    <row r="237" s="50" customFormat="1" ht="12.95" customHeight="1" x14ac:dyDescent="0.2"/>
    <row r="238" s="50" customFormat="1" ht="12.95" customHeight="1" x14ac:dyDescent="0.2"/>
    <row r="239" s="50" customFormat="1" ht="12.95" customHeight="1" x14ac:dyDescent="0.2"/>
    <row r="240" s="50" customFormat="1" ht="12.95" customHeight="1" x14ac:dyDescent="0.2"/>
    <row r="241" s="50" customFormat="1" ht="12.95" customHeight="1" x14ac:dyDescent="0.2"/>
    <row r="242" s="50" customFormat="1" ht="12.95" customHeight="1" x14ac:dyDescent="0.2"/>
    <row r="243" s="50" customFormat="1" ht="12.95" customHeight="1" x14ac:dyDescent="0.2"/>
    <row r="244" s="50" customFormat="1" ht="12.95" customHeight="1" x14ac:dyDescent="0.2"/>
    <row r="245" s="50" customFormat="1" ht="12.95" customHeight="1" x14ac:dyDescent="0.2"/>
    <row r="246" s="50" customFormat="1" ht="12.95" customHeight="1" x14ac:dyDescent="0.2"/>
    <row r="247" s="50" customFormat="1" ht="12.95" customHeight="1" x14ac:dyDescent="0.2"/>
    <row r="248" s="50" customFormat="1" ht="12.95" customHeight="1" x14ac:dyDescent="0.2"/>
    <row r="249" s="50" customFormat="1" ht="12.95" customHeight="1" x14ac:dyDescent="0.2"/>
    <row r="250" s="50" customFormat="1" ht="12.95" customHeight="1" x14ac:dyDescent="0.2"/>
    <row r="251" s="50" customFormat="1" ht="12.95" customHeight="1" x14ac:dyDescent="0.2"/>
    <row r="252" s="50" customFormat="1" ht="12.95" customHeight="1" x14ac:dyDescent="0.2"/>
    <row r="253" s="50" customFormat="1" ht="12.95" customHeight="1" x14ac:dyDescent="0.2"/>
    <row r="254" s="50" customFormat="1" ht="12.95" customHeight="1" x14ac:dyDescent="0.2"/>
    <row r="255" s="50" customFormat="1" ht="12.95" customHeight="1" x14ac:dyDescent="0.2"/>
    <row r="256" s="50" customFormat="1" ht="12.95" customHeight="1" x14ac:dyDescent="0.2"/>
    <row r="257" s="50" customFormat="1" ht="12.95" customHeight="1" x14ac:dyDescent="0.2"/>
    <row r="258" s="50" customFormat="1" ht="12.95" customHeight="1" x14ac:dyDescent="0.2"/>
    <row r="259" s="50" customFormat="1" ht="12.95" customHeight="1" x14ac:dyDescent="0.2"/>
    <row r="260" s="50" customFormat="1" ht="12.95" customHeight="1" x14ac:dyDescent="0.2"/>
    <row r="261" s="50" customFormat="1" ht="12.95" customHeight="1" x14ac:dyDescent="0.2"/>
    <row r="262" s="50" customFormat="1" ht="12.95" customHeight="1" x14ac:dyDescent="0.2"/>
    <row r="263" s="50" customFormat="1" ht="12.95" customHeight="1" x14ac:dyDescent="0.2"/>
    <row r="264" s="50" customFormat="1" ht="12.95" customHeight="1" x14ac:dyDescent="0.2"/>
    <row r="265" s="50" customFormat="1" ht="12.95" customHeight="1" x14ac:dyDescent="0.2"/>
    <row r="266" s="50" customFormat="1" ht="12.95" customHeight="1" x14ac:dyDescent="0.2"/>
    <row r="267" s="50" customFormat="1" ht="12.95" customHeight="1" x14ac:dyDescent="0.2"/>
    <row r="268" s="50" customFormat="1" ht="12.95" customHeight="1" x14ac:dyDescent="0.2"/>
    <row r="269" s="50" customFormat="1" ht="12.95" customHeight="1" x14ac:dyDescent="0.2"/>
    <row r="270" s="50" customFormat="1" ht="12.95" customHeight="1" x14ac:dyDescent="0.2"/>
    <row r="271" s="50" customFormat="1" ht="12.95" customHeight="1" x14ac:dyDescent="0.2"/>
    <row r="272" s="50" customFormat="1" ht="12.95" customHeight="1" x14ac:dyDescent="0.2"/>
    <row r="273" s="50" customFormat="1" ht="12.95" customHeight="1" x14ac:dyDescent="0.2"/>
    <row r="274" s="50" customFormat="1" ht="12.95" customHeight="1" x14ac:dyDescent="0.2"/>
    <row r="275" s="50" customFormat="1" ht="12.95" customHeight="1" x14ac:dyDescent="0.2"/>
    <row r="276" s="50" customFormat="1" ht="12.95" customHeight="1" x14ac:dyDescent="0.2"/>
    <row r="277" s="50" customFormat="1" ht="12.95" customHeight="1" x14ac:dyDescent="0.2"/>
    <row r="278" s="50" customFormat="1" ht="12.95" customHeight="1" x14ac:dyDescent="0.2"/>
    <row r="279" s="50" customFormat="1" ht="12.95" customHeight="1" x14ac:dyDescent="0.2"/>
    <row r="280" s="50" customFormat="1" ht="12.95" customHeight="1" x14ac:dyDescent="0.2"/>
    <row r="281" s="50" customFormat="1" ht="12.95" customHeight="1" x14ac:dyDescent="0.2"/>
    <row r="282" s="50" customFormat="1" ht="12.95" customHeight="1" x14ac:dyDescent="0.2"/>
    <row r="283" s="50" customFormat="1" ht="12.95" customHeight="1" x14ac:dyDescent="0.2"/>
    <row r="284" s="50" customFormat="1" ht="12.95" customHeight="1" x14ac:dyDescent="0.2"/>
    <row r="285" s="50" customFormat="1" ht="12.95" customHeight="1" x14ac:dyDescent="0.2"/>
    <row r="286" s="50" customFormat="1" ht="12.95" customHeight="1" x14ac:dyDescent="0.2"/>
    <row r="287" s="50" customFormat="1" ht="12.95" customHeight="1" x14ac:dyDescent="0.2"/>
    <row r="288" s="50" customFormat="1" ht="12.95" customHeight="1" x14ac:dyDescent="0.2"/>
    <row r="289" s="50" customFormat="1" ht="12.95" customHeight="1" x14ac:dyDescent="0.2"/>
    <row r="290" s="50" customFormat="1" ht="12.95" customHeight="1" x14ac:dyDescent="0.2"/>
    <row r="291" s="50" customFormat="1" ht="12.95" customHeight="1" x14ac:dyDescent="0.2"/>
    <row r="292" s="50" customFormat="1" ht="12.95" customHeight="1" x14ac:dyDescent="0.2"/>
    <row r="293" s="50" customFormat="1" ht="12.95" customHeight="1" x14ac:dyDescent="0.2"/>
    <row r="294" s="50" customFormat="1" ht="12.95" customHeight="1" x14ac:dyDescent="0.2"/>
    <row r="295" s="50" customFormat="1" ht="12.95" customHeight="1" x14ac:dyDescent="0.2"/>
    <row r="296" s="50" customFormat="1" ht="12.95" customHeight="1" x14ac:dyDescent="0.2"/>
    <row r="297" s="50" customFormat="1" ht="12.95" customHeight="1" x14ac:dyDescent="0.2"/>
    <row r="298" s="50" customFormat="1" ht="12.95" customHeight="1" x14ac:dyDescent="0.2"/>
    <row r="299" s="50" customFormat="1" ht="12.95" customHeight="1" x14ac:dyDescent="0.2"/>
    <row r="300" s="50" customFormat="1" ht="12.95" customHeight="1" x14ac:dyDescent="0.2"/>
    <row r="301" s="50" customFormat="1" ht="12.95" customHeight="1" x14ac:dyDescent="0.2"/>
    <row r="302" s="50" customFormat="1" ht="12.95" customHeight="1" x14ac:dyDescent="0.2"/>
    <row r="303" s="50" customFormat="1" ht="12.95" customHeight="1" x14ac:dyDescent="0.2"/>
    <row r="304" s="50" customFormat="1" ht="12.95" customHeight="1" x14ac:dyDescent="0.2"/>
    <row r="305" s="50" customFormat="1" ht="12.95" customHeight="1" x14ac:dyDescent="0.2"/>
    <row r="306" s="50" customFormat="1" ht="12.95" customHeight="1" x14ac:dyDescent="0.2"/>
    <row r="307" s="50" customFormat="1" ht="12.95" customHeight="1" x14ac:dyDescent="0.2"/>
    <row r="308" s="50" customFormat="1" ht="12.95" customHeight="1" x14ac:dyDescent="0.2"/>
    <row r="309" s="50" customFormat="1" ht="12.95" customHeight="1" x14ac:dyDescent="0.2"/>
    <row r="310" s="50" customFormat="1" ht="12.95" customHeight="1" x14ac:dyDescent="0.2"/>
    <row r="311" s="50" customFormat="1" ht="12.95" customHeight="1" x14ac:dyDescent="0.2"/>
    <row r="312" s="50" customFormat="1" ht="12.95" customHeight="1" x14ac:dyDescent="0.2"/>
    <row r="313" s="50" customFormat="1" ht="12.95" customHeight="1" x14ac:dyDescent="0.2"/>
    <row r="314" s="50" customFormat="1" ht="15" customHeight="1" x14ac:dyDescent="0.2"/>
    <row r="315" s="50" customFormat="1" ht="15" customHeight="1" x14ac:dyDescent="0.2"/>
    <row r="316" s="50" customFormat="1" ht="15" customHeight="1" x14ac:dyDescent="0.2"/>
    <row r="317" s="50" customFormat="1" ht="15" customHeight="1" x14ac:dyDescent="0.2"/>
    <row r="318" s="50" customFormat="1" ht="15" customHeight="1" x14ac:dyDescent="0.2"/>
    <row r="319" s="50" customFormat="1" ht="15" customHeight="1" x14ac:dyDescent="0.2"/>
    <row r="320" s="50" customFormat="1" ht="15" customHeight="1" x14ac:dyDescent="0.2"/>
    <row r="321" s="50" customFormat="1" ht="15" customHeight="1" x14ac:dyDescent="0.2"/>
    <row r="322" s="50" customFormat="1" ht="15" customHeight="1" x14ac:dyDescent="0.2"/>
    <row r="323" s="50" customFormat="1" ht="15" customHeight="1" x14ac:dyDescent="0.2"/>
    <row r="324" s="50" customFormat="1" ht="15" customHeight="1" x14ac:dyDescent="0.2"/>
    <row r="325" s="50" customFormat="1" ht="15" customHeight="1" x14ac:dyDescent="0.2"/>
    <row r="326" s="50" customFormat="1" ht="15" customHeight="1" x14ac:dyDescent="0.2"/>
    <row r="327" s="50" customFormat="1" ht="15" customHeight="1" x14ac:dyDescent="0.2"/>
    <row r="328" s="50" customFormat="1" ht="15" customHeight="1" x14ac:dyDescent="0.2"/>
    <row r="329" s="50" customFormat="1" ht="15" customHeight="1" x14ac:dyDescent="0.2"/>
    <row r="330" s="50" customFormat="1" ht="15" customHeight="1" x14ac:dyDescent="0.2"/>
    <row r="331" s="50" customFormat="1" ht="15" customHeight="1" x14ac:dyDescent="0.2"/>
    <row r="332" s="50" customFormat="1" ht="15" customHeight="1" x14ac:dyDescent="0.2"/>
    <row r="333" s="50" customFormat="1" ht="15" customHeight="1" x14ac:dyDescent="0.2"/>
    <row r="334" s="50" customFormat="1" ht="15" customHeight="1" x14ac:dyDescent="0.2"/>
    <row r="335" s="50" customFormat="1" ht="15" customHeight="1" x14ac:dyDescent="0.2"/>
    <row r="336" s="50" customFormat="1" ht="15" customHeight="1" x14ac:dyDescent="0.2"/>
    <row r="337" s="50" customFormat="1" ht="15" customHeight="1" x14ac:dyDescent="0.2"/>
    <row r="338" s="50" customFormat="1" ht="15" customHeight="1" x14ac:dyDescent="0.2"/>
    <row r="339" s="50" customFormat="1" ht="15" customHeight="1" x14ac:dyDescent="0.2"/>
    <row r="340" s="50" customFormat="1" ht="15" customHeight="1" x14ac:dyDescent="0.2"/>
    <row r="341" s="50" customFormat="1" ht="15" customHeight="1" x14ac:dyDescent="0.2"/>
    <row r="342" s="50" customFormat="1" ht="15" customHeight="1" x14ac:dyDescent="0.2"/>
    <row r="343" s="50" customFormat="1" ht="15" customHeight="1" x14ac:dyDescent="0.2"/>
    <row r="344" s="50" customFormat="1" ht="15" customHeight="1" x14ac:dyDescent="0.2"/>
    <row r="345" s="50" customFormat="1" ht="15" customHeight="1" x14ac:dyDescent="0.2"/>
    <row r="346" s="50" customFormat="1" ht="15" customHeight="1" x14ac:dyDescent="0.2"/>
    <row r="347" s="50" customFormat="1" ht="15" customHeight="1" x14ac:dyDescent="0.2"/>
    <row r="348" s="50" customFormat="1" ht="15" customHeight="1" x14ac:dyDescent="0.2"/>
    <row r="349" s="50" customFormat="1" ht="15" customHeight="1" x14ac:dyDescent="0.2"/>
    <row r="350" s="50" customFormat="1" ht="15" customHeight="1" x14ac:dyDescent="0.2"/>
    <row r="351" s="50" customFormat="1" ht="15" customHeight="1" x14ac:dyDescent="0.2"/>
    <row r="352" s="50" customFormat="1" ht="15" customHeight="1" x14ac:dyDescent="0.2"/>
    <row r="353" s="50" customFormat="1" ht="15" customHeight="1" x14ac:dyDescent="0.2"/>
    <row r="354" s="50" customFormat="1" ht="15" customHeight="1" x14ac:dyDescent="0.2"/>
    <row r="355" s="50" customFormat="1" ht="15" customHeight="1" x14ac:dyDescent="0.2"/>
    <row r="356" s="50" customFormat="1" ht="15" customHeight="1" x14ac:dyDescent="0.2"/>
    <row r="357" s="50" customFormat="1" ht="15" customHeight="1" x14ac:dyDescent="0.2"/>
    <row r="358" s="50" customFormat="1" ht="15" customHeight="1" x14ac:dyDescent="0.2"/>
    <row r="359" s="50" customFormat="1" ht="15" customHeight="1" x14ac:dyDescent="0.2"/>
    <row r="360" s="50" customFormat="1" ht="15" customHeight="1" x14ac:dyDescent="0.2"/>
    <row r="361" s="50" customFormat="1" ht="15" customHeight="1" x14ac:dyDescent="0.2"/>
    <row r="362" s="50" customFormat="1" ht="15" customHeight="1" x14ac:dyDescent="0.2"/>
    <row r="363" s="50" customFormat="1" ht="15" customHeight="1" x14ac:dyDescent="0.2"/>
    <row r="364" s="50" customFormat="1" ht="15" customHeight="1" x14ac:dyDescent="0.2"/>
    <row r="365" s="50" customFormat="1" ht="15" customHeight="1" x14ac:dyDescent="0.2"/>
    <row r="366" s="50" customFormat="1" ht="15" customHeight="1" x14ac:dyDescent="0.2"/>
    <row r="367" s="50" customFormat="1" ht="15" customHeight="1" x14ac:dyDescent="0.2"/>
    <row r="368" s="50" customFormat="1" ht="15" customHeight="1" x14ac:dyDescent="0.2"/>
    <row r="369" s="50" customFormat="1" ht="15" customHeight="1" x14ac:dyDescent="0.2"/>
    <row r="370" s="50" customFormat="1" ht="15" customHeight="1" x14ac:dyDescent="0.2"/>
    <row r="371" s="50" customFormat="1" ht="15" customHeight="1" x14ac:dyDescent="0.2"/>
    <row r="372" s="50" customFormat="1" ht="15" customHeight="1" x14ac:dyDescent="0.2"/>
    <row r="373" s="50" customFormat="1" ht="15" customHeight="1" x14ac:dyDescent="0.2"/>
    <row r="374" s="50" customFormat="1" ht="15" customHeight="1" x14ac:dyDescent="0.2"/>
    <row r="375" s="50" customFormat="1" ht="15" customHeight="1" x14ac:dyDescent="0.2"/>
    <row r="376" s="50" customFormat="1" ht="15" customHeight="1" x14ac:dyDescent="0.2"/>
    <row r="377" s="50" customFormat="1" ht="15" customHeight="1" x14ac:dyDescent="0.2"/>
    <row r="378" s="50" customFormat="1" ht="15" customHeight="1" x14ac:dyDescent="0.2"/>
    <row r="379" s="50" customFormat="1" ht="15" customHeight="1" x14ac:dyDescent="0.2"/>
    <row r="380" s="50" customFormat="1" ht="15" customHeight="1" x14ac:dyDescent="0.2"/>
    <row r="381" s="50" customFormat="1" ht="15" customHeight="1" x14ac:dyDescent="0.2"/>
    <row r="382" s="50" customFormat="1" ht="15" customHeight="1" x14ac:dyDescent="0.2"/>
    <row r="383" s="50" customFormat="1" ht="15" customHeight="1" x14ac:dyDescent="0.2"/>
    <row r="384" s="50" customFormat="1" ht="15" customHeight="1" x14ac:dyDescent="0.2"/>
    <row r="385" s="50" customFormat="1" ht="15" customHeight="1" x14ac:dyDescent="0.2"/>
    <row r="386" s="50" customFormat="1" ht="15" customHeight="1" x14ac:dyDescent="0.2"/>
    <row r="387" s="50" customFormat="1" ht="15" customHeight="1" x14ac:dyDescent="0.2"/>
    <row r="388" s="50" customFormat="1" ht="15" customHeight="1" x14ac:dyDescent="0.2"/>
    <row r="389" s="50" customFormat="1" ht="15" customHeight="1" x14ac:dyDescent="0.2"/>
    <row r="390" s="50" customFormat="1" ht="15" customHeight="1" x14ac:dyDescent="0.2"/>
    <row r="391" s="50" customFormat="1" ht="15" customHeight="1" x14ac:dyDescent="0.2"/>
    <row r="392" s="50" customFormat="1" ht="15" customHeight="1" x14ac:dyDescent="0.2"/>
    <row r="393" s="50" customFormat="1" ht="15" customHeight="1" x14ac:dyDescent="0.2"/>
    <row r="394" s="50" customFormat="1" ht="15" customHeight="1" x14ac:dyDescent="0.2"/>
    <row r="395" s="50" customFormat="1" ht="15" customHeight="1" x14ac:dyDescent="0.2"/>
    <row r="396" s="50" customFormat="1" ht="15" customHeight="1" x14ac:dyDescent="0.2"/>
    <row r="397" s="50" customFormat="1" ht="15" customHeight="1" x14ac:dyDescent="0.2"/>
    <row r="398" s="50" customFormat="1" ht="15" customHeight="1" x14ac:dyDescent="0.2"/>
    <row r="399" s="50" customFormat="1" ht="15" customHeight="1" x14ac:dyDescent="0.2"/>
    <row r="400" s="50" customFormat="1" ht="15" customHeight="1" x14ac:dyDescent="0.2"/>
    <row r="401" s="50" customFormat="1" ht="15" customHeight="1" x14ac:dyDescent="0.2"/>
    <row r="402" s="50" customFormat="1" ht="15" customHeight="1" x14ac:dyDescent="0.2"/>
    <row r="403" s="50" customFormat="1" ht="15" customHeight="1" x14ac:dyDescent="0.2"/>
    <row r="404" s="50" customFormat="1" ht="15" customHeight="1" x14ac:dyDescent="0.2"/>
    <row r="405" s="50" customFormat="1" ht="15" customHeight="1" x14ac:dyDescent="0.2"/>
    <row r="406" s="50" customFormat="1" ht="15" customHeight="1" x14ac:dyDescent="0.2"/>
    <row r="407" s="50" customFormat="1" ht="15" customHeight="1" x14ac:dyDescent="0.2"/>
    <row r="408" s="50" customFormat="1" ht="15" customHeight="1" x14ac:dyDescent="0.2"/>
    <row r="409" s="50" customFormat="1" ht="15" customHeight="1" x14ac:dyDescent="0.2"/>
    <row r="410" s="50" customFormat="1" ht="15" customHeight="1" x14ac:dyDescent="0.2"/>
    <row r="411" s="50" customFormat="1" ht="15" customHeight="1" x14ac:dyDescent="0.2"/>
    <row r="412" s="50" customFormat="1" ht="15" customHeight="1" x14ac:dyDescent="0.2"/>
    <row r="413" s="50" customFormat="1" ht="15" customHeight="1" x14ac:dyDescent="0.2"/>
    <row r="414" s="50" customFormat="1" ht="15" customHeight="1" x14ac:dyDescent="0.2"/>
    <row r="415" s="50" customFormat="1" ht="15" customHeight="1" x14ac:dyDescent="0.2"/>
    <row r="416" s="50" customFormat="1" ht="15" customHeight="1" x14ac:dyDescent="0.2"/>
    <row r="417" s="50" customFormat="1" ht="15" customHeight="1" x14ac:dyDescent="0.2"/>
    <row r="418" s="50" customFormat="1" ht="15" customHeight="1" x14ac:dyDescent="0.2"/>
    <row r="419" s="50" customFormat="1" ht="15" customHeight="1" x14ac:dyDescent="0.2"/>
    <row r="420" s="50" customFormat="1" ht="15" customHeight="1" x14ac:dyDescent="0.2"/>
    <row r="421" s="50" customFormat="1" ht="15" customHeight="1" x14ac:dyDescent="0.2"/>
    <row r="422" s="50" customFormat="1" ht="15" customHeight="1" x14ac:dyDescent="0.2"/>
    <row r="423" s="50" customFormat="1" ht="15" customHeight="1" x14ac:dyDescent="0.2"/>
    <row r="424" s="50" customFormat="1" ht="15" customHeight="1" x14ac:dyDescent="0.2"/>
    <row r="425" s="50" customFormat="1" ht="15" customHeight="1" x14ac:dyDescent="0.2"/>
    <row r="426" s="50" customFormat="1" ht="15" customHeight="1" x14ac:dyDescent="0.2"/>
    <row r="427" s="50" customFormat="1" ht="15" customHeight="1" x14ac:dyDescent="0.2"/>
    <row r="428" s="50" customFormat="1" ht="15" customHeight="1" x14ac:dyDescent="0.2"/>
    <row r="429" s="50" customFormat="1" ht="15" customHeight="1" x14ac:dyDescent="0.2"/>
    <row r="430" s="50" customFormat="1" ht="15" customHeight="1" x14ac:dyDescent="0.2"/>
    <row r="431" s="50" customFormat="1" ht="15" customHeight="1" x14ac:dyDescent="0.2"/>
    <row r="432" s="50" customFormat="1" ht="15" customHeight="1" x14ac:dyDescent="0.2"/>
    <row r="433" s="50" customFormat="1" ht="15" customHeight="1" x14ac:dyDescent="0.2"/>
    <row r="434" s="50" customFormat="1" ht="15" customHeight="1" x14ac:dyDescent="0.2"/>
    <row r="435" s="50" customFormat="1" ht="15" customHeight="1" x14ac:dyDescent="0.2"/>
    <row r="436" s="50" customFormat="1" ht="15" customHeight="1" x14ac:dyDescent="0.2"/>
    <row r="437" s="50" customFormat="1" ht="15" customHeight="1" x14ac:dyDescent="0.2"/>
    <row r="438" s="50" customFormat="1" ht="15" customHeight="1" x14ac:dyDescent="0.2"/>
    <row r="439" s="50" customFormat="1" ht="15" customHeight="1" x14ac:dyDescent="0.2"/>
    <row r="440" s="50" customFormat="1" ht="15" customHeight="1" x14ac:dyDescent="0.2"/>
    <row r="441" s="50" customFormat="1" ht="15" customHeight="1" x14ac:dyDescent="0.2"/>
    <row r="442" s="50" customFormat="1" ht="15" customHeight="1" x14ac:dyDescent="0.2"/>
    <row r="443" s="50" customFormat="1" ht="15" customHeight="1" x14ac:dyDescent="0.2"/>
    <row r="444" s="50" customFormat="1" ht="15" customHeight="1" x14ac:dyDescent="0.2"/>
    <row r="445" s="50" customFormat="1" ht="15" customHeight="1" x14ac:dyDescent="0.2"/>
    <row r="446" s="50" customFormat="1" ht="15" customHeight="1" x14ac:dyDescent="0.2"/>
    <row r="447" s="50" customFormat="1" ht="15" customHeight="1" x14ac:dyDescent="0.2"/>
    <row r="448" s="50" customFormat="1" ht="15" customHeight="1" x14ac:dyDescent="0.2"/>
    <row r="449" s="50" customFormat="1" ht="15" customHeight="1" x14ac:dyDescent="0.2"/>
    <row r="450" s="50" customFormat="1" ht="15" customHeight="1" x14ac:dyDescent="0.2"/>
    <row r="451" s="50" customFormat="1" ht="15" customHeight="1" x14ac:dyDescent="0.2"/>
    <row r="452" s="50" customFormat="1" ht="15" customHeight="1" x14ac:dyDescent="0.2"/>
    <row r="453" s="50" customFormat="1" ht="15" customHeight="1" x14ac:dyDescent="0.2"/>
    <row r="454" s="50" customFormat="1" ht="15" customHeight="1" x14ac:dyDescent="0.2"/>
    <row r="455" s="50" customFormat="1" ht="15" customHeight="1" x14ac:dyDescent="0.2"/>
    <row r="456" s="50" customFormat="1" ht="15" customHeight="1" x14ac:dyDescent="0.2"/>
    <row r="457" s="50" customFormat="1" ht="15" customHeight="1" x14ac:dyDescent="0.2"/>
    <row r="458" s="50" customFormat="1" ht="15" customHeight="1" x14ac:dyDescent="0.2"/>
    <row r="459" s="50" customFormat="1" ht="15" customHeight="1" x14ac:dyDescent="0.2"/>
    <row r="460" s="50" customFormat="1" ht="15" customHeight="1" x14ac:dyDescent="0.2"/>
    <row r="461" s="50" customFormat="1" ht="15" customHeight="1" x14ac:dyDescent="0.2"/>
    <row r="462" s="50" customFormat="1" ht="15" customHeight="1" x14ac:dyDescent="0.2"/>
    <row r="463" s="50" customFormat="1" ht="15" customHeight="1" x14ac:dyDescent="0.2"/>
    <row r="464" s="50" customFormat="1" ht="15" customHeight="1" x14ac:dyDescent="0.2"/>
    <row r="465" s="50" customFormat="1" ht="15" customHeight="1" x14ac:dyDescent="0.2"/>
    <row r="466" s="50" customFormat="1" ht="15" customHeight="1" x14ac:dyDescent="0.2"/>
    <row r="467" s="50" customFormat="1" ht="15" customHeight="1" x14ac:dyDescent="0.2"/>
    <row r="468" s="50" customFormat="1" ht="15" customHeight="1" x14ac:dyDescent="0.2"/>
    <row r="469" s="50" customFormat="1" ht="15" customHeight="1" x14ac:dyDescent="0.2"/>
    <row r="470" s="50" customFormat="1" ht="15" customHeight="1" x14ac:dyDescent="0.2"/>
    <row r="471" s="50" customFormat="1" ht="15" customHeight="1" x14ac:dyDescent="0.2"/>
    <row r="472" s="50" customFormat="1" ht="15" customHeight="1" x14ac:dyDescent="0.2"/>
    <row r="473" s="50" customFormat="1" ht="15" customHeight="1" x14ac:dyDescent="0.2"/>
    <row r="474" s="50" customFormat="1" ht="15" customHeight="1" x14ac:dyDescent="0.2"/>
    <row r="475" s="50" customFormat="1" ht="15" customHeight="1" x14ac:dyDescent="0.2"/>
    <row r="476" s="50" customFormat="1" ht="15" customHeight="1" x14ac:dyDescent="0.2"/>
    <row r="477" s="50" customFormat="1" ht="15" customHeight="1" x14ac:dyDescent="0.2"/>
    <row r="478" s="50" customFormat="1" ht="15" customHeight="1" x14ac:dyDescent="0.2"/>
    <row r="479" s="50" customFormat="1" ht="15" customHeight="1" x14ac:dyDescent="0.2"/>
    <row r="480" s="50" customFormat="1" ht="15" customHeight="1" x14ac:dyDescent="0.2"/>
    <row r="481" s="50" customFormat="1" ht="15" customHeight="1" x14ac:dyDescent="0.2"/>
    <row r="482" s="50" customFormat="1" ht="15" customHeight="1" x14ac:dyDescent="0.2"/>
    <row r="483" s="50" customFormat="1" ht="15" customHeight="1" x14ac:dyDescent="0.2"/>
    <row r="484" s="50" customFormat="1" ht="15" customHeight="1" x14ac:dyDescent="0.2"/>
    <row r="485" s="50" customFormat="1" ht="15" customHeight="1" x14ac:dyDescent="0.2"/>
    <row r="486" s="50" customFormat="1" ht="15" customHeight="1" x14ac:dyDescent="0.2"/>
    <row r="487" s="50" customFormat="1" ht="15" customHeight="1" x14ac:dyDescent="0.2"/>
    <row r="488" s="50" customFormat="1" ht="15" customHeight="1" x14ac:dyDescent="0.2"/>
    <row r="489" s="50" customFormat="1" ht="15" customHeight="1" x14ac:dyDescent="0.2"/>
    <row r="490" s="50" customFormat="1" ht="15" customHeight="1" x14ac:dyDescent="0.2"/>
    <row r="491" s="50" customFormat="1" ht="15" customHeight="1" x14ac:dyDescent="0.2"/>
    <row r="492" s="50" customFormat="1" ht="15" customHeight="1" x14ac:dyDescent="0.2"/>
    <row r="493" s="50" customFormat="1" ht="15" customHeight="1" x14ac:dyDescent="0.2"/>
    <row r="494" s="50" customFormat="1" ht="15" customHeight="1" x14ac:dyDescent="0.2"/>
    <row r="495" s="50" customFormat="1" ht="15" customHeight="1" x14ac:dyDescent="0.2"/>
    <row r="496" s="50" customFormat="1" ht="15" customHeight="1" x14ac:dyDescent="0.2"/>
    <row r="497" s="50" customFormat="1" ht="15" customHeight="1" x14ac:dyDescent="0.2"/>
    <row r="498" s="50" customFormat="1" ht="15" customHeight="1" x14ac:dyDescent="0.2"/>
    <row r="499" s="50" customFormat="1" ht="15" customHeight="1" x14ac:dyDescent="0.2"/>
    <row r="500" s="50" customFormat="1" ht="15" customHeight="1" x14ac:dyDescent="0.2"/>
    <row r="501" s="50" customFormat="1" ht="15" customHeight="1" x14ac:dyDescent="0.2"/>
    <row r="502" s="50" customFormat="1" ht="15" customHeight="1" x14ac:dyDescent="0.2"/>
    <row r="503" s="50" customFormat="1" ht="15" customHeight="1" x14ac:dyDescent="0.2"/>
    <row r="504" s="50" customFormat="1" ht="15" customHeight="1" x14ac:dyDescent="0.2"/>
    <row r="505" s="50" customFormat="1" ht="15" customHeight="1" x14ac:dyDescent="0.2"/>
    <row r="506" s="50" customFormat="1" ht="15" customHeight="1" x14ac:dyDescent="0.2"/>
    <row r="507" s="50" customFormat="1" ht="15" customHeight="1" x14ac:dyDescent="0.2"/>
    <row r="508" s="50" customFormat="1" ht="15" customHeight="1" x14ac:dyDescent="0.2"/>
    <row r="509" s="50" customFormat="1" ht="15" customHeight="1" x14ac:dyDescent="0.2"/>
    <row r="510" s="50" customFormat="1" ht="15" customHeight="1" x14ac:dyDescent="0.2"/>
    <row r="511" s="50" customFormat="1" ht="15" customHeight="1" x14ac:dyDescent="0.2"/>
    <row r="512" s="50" customFormat="1" ht="15" customHeight="1" x14ac:dyDescent="0.2"/>
    <row r="513" s="50" customFormat="1" ht="15" customHeight="1" x14ac:dyDescent="0.2"/>
    <row r="514" s="50" customFormat="1" ht="15" customHeight="1" x14ac:dyDescent="0.2"/>
    <row r="515" s="50" customFormat="1" ht="15" customHeight="1" x14ac:dyDescent="0.2"/>
    <row r="516" s="50" customFormat="1" ht="15" customHeight="1" x14ac:dyDescent="0.2"/>
    <row r="517" s="50" customFormat="1" ht="15" customHeight="1" x14ac:dyDescent="0.2"/>
    <row r="518" s="50" customFormat="1" ht="15" customHeight="1" x14ac:dyDescent="0.2"/>
    <row r="519" s="50" customFormat="1" ht="15" customHeight="1" x14ac:dyDescent="0.2"/>
    <row r="520" s="50" customFormat="1" ht="15" customHeight="1" x14ac:dyDescent="0.2"/>
    <row r="521" s="50" customFormat="1" ht="15" customHeight="1" x14ac:dyDescent="0.2"/>
    <row r="522" s="50" customFormat="1" ht="15" customHeight="1" x14ac:dyDescent="0.2"/>
    <row r="523" s="50" customFormat="1" ht="15" customHeight="1" x14ac:dyDescent="0.2"/>
    <row r="524" s="50" customFormat="1" ht="15" customHeight="1" x14ac:dyDescent="0.2"/>
    <row r="525" s="50" customFormat="1" ht="15" customHeight="1" x14ac:dyDescent="0.2"/>
    <row r="526" s="50" customFormat="1" ht="15" customHeight="1" x14ac:dyDescent="0.2"/>
    <row r="527" s="50" customFormat="1" ht="15" customHeight="1" x14ac:dyDescent="0.2"/>
    <row r="528" s="50" customFormat="1" ht="15" customHeight="1" x14ac:dyDescent="0.2"/>
    <row r="529" s="50" customFormat="1" ht="15" customHeight="1" x14ac:dyDescent="0.2"/>
    <row r="530" s="50" customFormat="1" ht="15" customHeight="1" x14ac:dyDescent="0.2"/>
    <row r="531" s="50" customFormat="1" ht="15" customHeight="1" x14ac:dyDescent="0.2"/>
    <row r="532" s="50" customFormat="1" ht="15" customHeight="1" x14ac:dyDescent="0.2"/>
    <row r="533" s="50" customFormat="1" ht="15" customHeight="1" x14ac:dyDescent="0.2"/>
    <row r="534" s="50" customFormat="1" ht="15" customHeight="1" x14ac:dyDescent="0.2"/>
    <row r="535" s="50" customFormat="1" ht="15" customHeight="1" x14ac:dyDescent="0.2"/>
    <row r="536" s="50" customFormat="1" ht="15" customHeight="1" x14ac:dyDescent="0.2"/>
    <row r="537" s="50" customFormat="1" ht="15" customHeight="1" x14ac:dyDescent="0.2"/>
    <row r="538" s="50" customFormat="1" ht="15" customHeight="1" x14ac:dyDescent="0.2"/>
    <row r="539" s="50" customFormat="1" ht="15" customHeight="1" x14ac:dyDescent="0.2"/>
    <row r="540" s="50" customFormat="1" ht="15" customHeight="1" x14ac:dyDescent="0.2"/>
    <row r="541" s="50" customFormat="1" ht="15" customHeight="1" x14ac:dyDescent="0.2"/>
    <row r="542" s="50" customFormat="1" ht="15" customHeight="1" x14ac:dyDescent="0.2"/>
    <row r="543" s="50" customFormat="1" ht="15" customHeight="1" x14ac:dyDescent="0.2"/>
    <row r="544" s="50" customFormat="1" ht="15" customHeight="1" x14ac:dyDescent="0.2"/>
    <row r="545" s="50" customFormat="1" ht="15" customHeight="1" x14ac:dyDescent="0.2"/>
    <row r="546" s="50" customFormat="1" ht="15" customHeight="1" x14ac:dyDescent="0.2"/>
    <row r="547" s="50" customFormat="1" ht="15" customHeight="1" x14ac:dyDescent="0.2"/>
    <row r="548" s="50" customFormat="1" ht="15" customHeight="1" x14ac:dyDescent="0.2"/>
    <row r="549" s="50" customFormat="1" ht="15" customHeight="1" x14ac:dyDescent="0.2"/>
    <row r="550" s="50" customFormat="1" ht="15" customHeight="1" x14ac:dyDescent="0.2"/>
    <row r="551" s="50" customFormat="1" ht="15" customHeight="1" x14ac:dyDescent="0.2"/>
    <row r="552" s="50" customFormat="1" ht="15" customHeight="1" x14ac:dyDescent="0.2"/>
    <row r="553" s="50" customFormat="1" ht="15" customHeight="1" x14ac:dyDescent="0.2"/>
    <row r="554" s="50" customFormat="1" ht="15" customHeight="1" x14ac:dyDescent="0.2"/>
    <row r="555" s="50" customFormat="1" ht="15" customHeight="1" x14ac:dyDescent="0.2"/>
    <row r="556" s="50" customFormat="1" ht="15" customHeight="1" x14ac:dyDescent="0.2"/>
    <row r="557" s="50" customFormat="1" ht="15" customHeight="1" x14ac:dyDescent="0.2"/>
    <row r="558" s="50" customFormat="1" ht="15" customHeight="1" x14ac:dyDescent="0.2"/>
    <row r="559" s="50" customFormat="1" ht="15" customHeight="1" x14ac:dyDescent="0.2"/>
    <row r="560" s="50" customFormat="1" ht="15" customHeight="1" x14ac:dyDescent="0.2"/>
    <row r="561" s="50" customFormat="1" ht="15" customHeight="1" x14ac:dyDescent="0.2"/>
    <row r="562" s="50" customFormat="1" ht="15" customHeight="1" x14ac:dyDescent="0.2"/>
    <row r="563" s="50" customFormat="1" ht="15" customHeight="1" x14ac:dyDescent="0.2"/>
    <row r="564" s="50" customFormat="1" ht="15" customHeight="1" x14ac:dyDescent="0.2"/>
    <row r="565" s="50" customFormat="1" ht="15" customHeight="1" x14ac:dyDescent="0.2"/>
    <row r="566" s="50" customFormat="1" ht="15" customHeight="1" x14ac:dyDescent="0.2"/>
    <row r="567" s="50" customFormat="1" ht="15" customHeight="1" x14ac:dyDescent="0.2"/>
    <row r="568" s="50" customFormat="1" ht="15" customHeight="1" x14ac:dyDescent="0.2"/>
    <row r="569" s="50" customFormat="1" ht="15" customHeight="1" x14ac:dyDescent="0.2"/>
    <row r="570" s="50" customFormat="1" ht="15" customHeight="1" x14ac:dyDescent="0.2"/>
    <row r="571" s="50" customFormat="1" ht="15" customHeight="1" x14ac:dyDescent="0.2"/>
    <row r="572" s="50" customFormat="1" ht="15" customHeight="1" x14ac:dyDescent="0.2"/>
    <row r="573" s="50" customFormat="1" ht="15" customHeight="1" x14ac:dyDescent="0.2"/>
    <row r="574" s="50" customFormat="1" ht="15" customHeight="1" x14ac:dyDescent="0.2"/>
    <row r="575" s="50" customFormat="1" ht="15" customHeight="1" x14ac:dyDescent="0.2"/>
    <row r="576" s="50" customFormat="1" ht="15" customHeight="1" x14ac:dyDescent="0.2"/>
    <row r="577" s="50" customFormat="1" ht="15" customHeight="1" x14ac:dyDescent="0.2"/>
    <row r="578" s="50" customFormat="1" ht="15" customHeight="1" x14ac:dyDescent="0.2"/>
    <row r="579" s="50" customFormat="1" ht="15" customHeight="1" x14ac:dyDescent="0.2"/>
    <row r="580" s="50" customFormat="1" ht="15" customHeight="1" x14ac:dyDescent="0.2"/>
    <row r="581" s="50" customFormat="1" ht="15" customHeight="1" x14ac:dyDescent="0.2"/>
    <row r="582" s="50" customFormat="1" ht="15" customHeight="1" x14ac:dyDescent="0.2"/>
    <row r="583" s="50" customFormat="1" ht="15" customHeight="1" x14ac:dyDescent="0.2"/>
    <row r="584" s="50" customFormat="1" ht="15" customHeight="1" x14ac:dyDescent="0.2"/>
    <row r="585" s="50" customFormat="1" ht="15" customHeight="1" x14ac:dyDescent="0.2"/>
    <row r="586" s="50" customFormat="1" ht="15" customHeight="1" x14ac:dyDescent="0.2"/>
    <row r="587" s="50" customFormat="1" ht="15" customHeight="1" x14ac:dyDescent="0.2"/>
    <row r="588" s="50" customFormat="1" ht="15" customHeight="1" x14ac:dyDescent="0.2"/>
    <row r="589" s="50" customFormat="1" ht="15" customHeight="1" x14ac:dyDescent="0.2"/>
    <row r="590" s="50" customFormat="1" ht="15" customHeight="1" x14ac:dyDescent="0.2"/>
    <row r="591" s="50" customFormat="1" ht="15" customHeight="1" x14ac:dyDescent="0.2"/>
    <row r="592" s="50" customFormat="1" ht="15" customHeight="1" x14ac:dyDescent="0.2"/>
    <row r="593" s="50" customFormat="1" ht="15" customHeight="1" x14ac:dyDescent="0.2"/>
    <row r="594" s="50" customFormat="1" ht="15" customHeight="1" x14ac:dyDescent="0.2"/>
    <row r="595" s="50" customFormat="1" ht="15" customHeight="1" x14ac:dyDescent="0.2"/>
    <row r="596" s="50" customFormat="1" ht="15" customHeight="1" x14ac:dyDescent="0.2"/>
    <row r="597" s="50" customFormat="1" ht="15" customHeight="1" x14ac:dyDescent="0.2"/>
    <row r="598" s="50" customFormat="1" ht="15" customHeight="1" x14ac:dyDescent="0.2"/>
    <row r="599" s="50" customFormat="1" ht="15" customHeight="1" x14ac:dyDescent="0.2"/>
    <row r="600" s="50" customFormat="1" ht="15" customHeight="1" x14ac:dyDescent="0.2"/>
    <row r="601" s="50" customFormat="1" ht="15" customHeight="1" x14ac:dyDescent="0.2"/>
    <row r="602" s="50" customFormat="1" ht="15" customHeight="1" x14ac:dyDescent="0.2"/>
    <row r="603" s="50" customFormat="1" ht="15" customHeight="1" x14ac:dyDescent="0.2"/>
    <row r="604" s="50" customFormat="1" ht="15" customHeight="1" x14ac:dyDescent="0.2"/>
    <row r="605" s="50" customFormat="1" ht="15" customHeight="1" x14ac:dyDescent="0.2"/>
    <row r="606" s="50" customFormat="1" ht="15" customHeight="1" x14ac:dyDescent="0.2"/>
    <row r="607" s="50" customFormat="1" ht="15" customHeight="1" x14ac:dyDescent="0.2"/>
    <row r="608" s="50" customFormat="1" ht="15" customHeight="1" x14ac:dyDescent="0.2"/>
    <row r="609" s="50" customFormat="1" ht="15" customHeight="1" x14ac:dyDescent="0.2"/>
    <row r="610" s="50" customFormat="1" ht="15" customHeight="1" x14ac:dyDescent="0.2"/>
    <row r="611" s="50" customFormat="1" ht="15" customHeight="1" x14ac:dyDescent="0.2"/>
    <row r="612" s="50" customFormat="1" ht="15" customHeight="1" x14ac:dyDescent="0.2"/>
    <row r="613" s="50" customFormat="1" ht="15" customHeight="1" x14ac:dyDescent="0.2"/>
    <row r="614" s="50" customFormat="1" ht="15" customHeight="1" x14ac:dyDescent="0.2"/>
    <row r="615" s="50" customFormat="1" ht="15" customHeight="1" x14ac:dyDescent="0.2"/>
    <row r="616" s="50" customFormat="1" ht="15" customHeight="1" x14ac:dyDescent="0.2"/>
    <row r="617" s="50" customFormat="1" ht="15" customHeight="1" x14ac:dyDescent="0.2"/>
    <row r="618" s="50" customFormat="1" ht="15" customHeight="1" x14ac:dyDescent="0.2"/>
    <row r="619" s="50" customFormat="1" ht="15" customHeight="1" x14ac:dyDescent="0.2"/>
    <row r="620" s="50" customFormat="1" ht="15" customHeight="1" x14ac:dyDescent="0.2"/>
    <row r="621" s="50" customFormat="1" ht="15" customHeight="1" x14ac:dyDescent="0.2"/>
    <row r="622" s="50" customFormat="1" ht="15" customHeight="1" x14ac:dyDescent="0.2"/>
    <row r="623" s="50" customFormat="1" ht="15" customHeight="1" x14ac:dyDescent="0.2"/>
    <row r="624" s="50" customFormat="1" ht="15" customHeight="1" x14ac:dyDescent="0.2"/>
    <row r="625" s="50" customFormat="1" ht="15" customHeight="1" x14ac:dyDescent="0.2"/>
    <row r="626" s="50" customFormat="1" ht="15" customHeight="1" x14ac:dyDescent="0.2"/>
    <row r="627" s="50" customFormat="1" ht="15" customHeight="1" x14ac:dyDescent="0.2"/>
    <row r="628" s="50" customFormat="1" ht="15" customHeight="1" x14ac:dyDescent="0.2"/>
    <row r="629" s="50" customFormat="1" ht="15" customHeight="1" x14ac:dyDescent="0.2"/>
    <row r="630" s="50" customFormat="1" ht="15" customHeight="1" x14ac:dyDescent="0.2"/>
    <row r="631" s="50" customFormat="1" ht="15" customHeight="1" x14ac:dyDescent="0.2"/>
    <row r="632" s="50" customFormat="1" ht="15" customHeight="1" x14ac:dyDescent="0.2"/>
    <row r="633" s="50" customFormat="1" ht="15" customHeight="1" x14ac:dyDescent="0.2"/>
    <row r="634" s="50" customFormat="1" ht="15" customHeight="1" x14ac:dyDescent="0.2"/>
    <row r="635" s="50" customFormat="1" ht="15" customHeight="1" x14ac:dyDescent="0.2"/>
    <row r="636" s="50" customFormat="1" ht="15" customHeight="1" x14ac:dyDescent="0.2"/>
    <row r="637" s="50" customFormat="1" ht="15" customHeight="1" x14ac:dyDescent="0.2"/>
    <row r="638" s="50" customFormat="1" ht="15" customHeight="1" x14ac:dyDescent="0.2"/>
    <row r="639" s="50" customFormat="1" ht="15" customHeight="1" x14ac:dyDescent="0.2"/>
    <row r="640" s="50" customFormat="1" ht="15" customHeight="1" x14ac:dyDescent="0.2"/>
    <row r="641" s="50" customFormat="1" ht="15" customHeight="1" x14ac:dyDescent="0.2"/>
    <row r="642" s="50" customFormat="1" ht="15" customHeight="1" x14ac:dyDescent="0.2"/>
    <row r="643" s="50" customFormat="1" ht="15" customHeight="1" x14ac:dyDescent="0.2"/>
    <row r="644" s="50" customFormat="1" ht="15" customHeight="1" x14ac:dyDescent="0.2"/>
    <row r="645" s="50" customFormat="1" ht="15" customHeight="1" x14ac:dyDescent="0.2"/>
    <row r="646" s="50" customFormat="1" ht="15" customHeight="1" x14ac:dyDescent="0.2"/>
    <row r="647" s="50" customFormat="1" ht="15" customHeight="1" x14ac:dyDescent="0.2"/>
    <row r="648" s="50" customFormat="1" ht="15" customHeight="1" x14ac:dyDescent="0.2"/>
    <row r="649" s="50" customFormat="1" ht="15" customHeight="1" x14ac:dyDescent="0.2"/>
    <row r="650" s="50" customFormat="1" ht="15" customHeight="1" x14ac:dyDescent="0.2"/>
    <row r="651" s="50" customFormat="1" ht="15" customHeight="1" x14ac:dyDescent="0.2"/>
    <row r="652" s="50" customFormat="1" ht="15" customHeight="1" x14ac:dyDescent="0.2"/>
    <row r="653" s="50" customFormat="1" ht="15" customHeight="1" x14ac:dyDescent="0.2"/>
    <row r="654" s="50" customFormat="1" ht="15" customHeight="1" x14ac:dyDescent="0.2"/>
    <row r="655" s="50" customFormat="1" ht="15" customHeight="1" x14ac:dyDescent="0.2"/>
    <row r="656" s="50" customFormat="1" ht="15" customHeight="1" x14ac:dyDescent="0.2"/>
    <row r="657" s="50" customFormat="1" ht="15" customHeight="1" x14ac:dyDescent="0.2"/>
    <row r="658" s="50" customFormat="1" ht="15" customHeight="1" x14ac:dyDescent="0.2"/>
    <row r="659" s="50" customFormat="1" ht="15" customHeight="1" x14ac:dyDescent="0.2"/>
    <row r="660" s="50" customFormat="1" ht="15" customHeight="1" x14ac:dyDescent="0.2"/>
    <row r="661" s="50" customFormat="1" ht="15" customHeight="1" x14ac:dyDescent="0.2"/>
    <row r="662" s="50" customFormat="1" ht="15" customHeight="1" x14ac:dyDescent="0.2"/>
    <row r="663" s="50" customFormat="1" ht="15" customHeight="1" x14ac:dyDescent="0.2"/>
    <row r="664" s="50" customFormat="1" ht="15" customHeight="1" x14ac:dyDescent="0.2"/>
    <row r="665" s="50" customFormat="1" ht="15" customHeight="1" x14ac:dyDescent="0.2"/>
    <row r="666" s="50" customFormat="1" ht="15" customHeight="1" x14ac:dyDescent="0.2"/>
    <row r="667" s="50" customFormat="1" ht="15" customHeight="1" x14ac:dyDescent="0.2"/>
    <row r="668" s="50" customFormat="1" ht="15" customHeight="1" x14ac:dyDescent="0.2"/>
    <row r="669" s="50" customFormat="1" ht="15" customHeight="1" x14ac:dyDescent="0.2"/>
    <row r="670" s="50" customFormat="1" ht="15" customHeight="1" x14ac:dyDescent="0.2"/>
    <row r="671" s="50" customFormat="1" ht="15" customHeight="1" x14ac:dyDescent="0.2"/>
    <row r="672" s="50" customFormat="1" ht="15" customHeight="1" x14ac:dyDescent="0.2"/>
    <row r="673" s="50" customFormat="1" ht="15" customHeight="1" x14ac:dyDescent="0.2"/>
    <row r="674" s="50" customFormat="1" ht="15" customHeight="1" x14ac:dyDescent="0.2"/>
    <row r="675" s="50" customFormat="1" ht="15" customHeight="1" x14ac:dyDescent="0.2"/>
    <row r="676" s="50" customFormat="1" ht="15" customHeight="1" x14ac:dyDescent="0.2"/>
    <row r="677" s="50" customFormat="1" ht="15" customHeight="1" x14ac:dyDescent="0.2"/>
    <row r="678" s="50" customFormat="1" ht="15" customHeight="1" x14ac:dyDescent="0.2"/>
    <row r="679" s="50" customFormat="1" ht="15" customHeight="1" x14ac:dyDescent="0.2"/>
    <row r="680" s="50" customFormat="1" ht="15" customHeight="1" x14ac:dyDescent="0.2"/>
    <row r="681" s="50" customFormat="1" ht="15" customHeight="1" x14ac:dyDescent="0.2"/>
    <row r="682" s="50" customFormat="1" ht="15" customHeight="1" x14ac:dyDescent="0.2"/>
    <row r="683" s="50" customFormat="1" ht="15" customHeight="1" x14ac:dyDescent="0.2"/>
    <row r="684" s="50" customFormat="1" ht="15" customHeight="1" x14ac:dyDescent="0.2"/>
    <row r="685" s="50" customFormat="1" ht="15" customHeight="1" x14ac:dyDescent="0.2"/>
    <row r="686" s="50" customFormat="1" ht="15" customHeight="1" x14ac:dyDescent="0.2"/>
    <row r="687" s="50" customFormat="1" ht="15" customHeight="1" x14ac:dyDescent="0.2"/>
    <row r="688" s="50" customFormat="1" ht="15" customHeight="1" x14ac:dyDescent="0.2"/>
    <row r="689" s="50" customFormat="1" ht="15" customHeight="1" x14ac:dyDescent="0.2"/>
    <row r="690" s="50" customFormat="1" ht="15" customHeight="1" x14ac:dyDescent="0.2"/>
    <row r="691" s="50" customFormat="1" ht="15" customHeight="1" x14ac:dyDescent="0.2"/>
    <row r="692" s="50" customFormat="1" ht="15" customHeight="1" x14ac:dyDescent="0.2"/>
    <row r="693" s="50" customFormat="1" ht="15" customHeight="1" x14ac:dyDescent="0.2"/>
    <row r="694" s="50" customFormat="1" ht="15" customHeight="1" x14ac:dyDescent="0.2"/>
    <row r="695" s="50" customFormat="1" ht="15" customHeight="1" x14ac:dyDescent="0.2"/>
    <row r="696" s="50" customFormat="1" ht="15" customHeight="1" x14ac:dyDescent="0.2"/>
    <row r="697" s="50" customFormat="1" ht="15" customHeight="1" x14ac:dyDescent="0.2"/>
    <row r="698" s="50" customFormat="1" ht="15" customHeight="1" x14ac:dyDescent="0.2"/>
    <row r="699" s="50" customFormat="1" ht="15" customHeight="1" x14ac:dyDescent="0.2"/>
    <row r="700" s="50" customFormat="1" ht="15" customHeight="1" x14ac:dyDescent="0.2"/>
    <row r="701" s="50" customFormat="1" ht="15" customHeight="1" x14ac:dyDescent="0.2"/>
    <row r="702" s="50" customFormat="1" ht="15" customHeight="1" x14ac:dyDescent="0.2"/>
    <row r="703" s="50" customFormat="1" ht="15" customHeight="1" x14ac:dyDescent="0.2"/>
    <row r="704" s="50" customFormat="1" ht="15" customHeight="1" x14ac:dyDescent="0.2"/>
    <row r="705" s="50" customFormat="1" ht="15" customHeight="1" x14ac:dyDescent="0.2"/>
    <row r="706" s="50" customFormat="1" ht="15" customHeight="1" x14ac:dyDescent="0.2"/>
    <row r="707" s="50" customFormat="1" ht="15" customHeight="1" x14ac:dyDescent="0.2"/>
    <row r="708" s="50" customFormat="1" ht="15" customHeight="1" x14ac:dyDescent="0.2"/>
    <row r="709" s="50" customFormat="1" ht="15" customHeight="1" x14ac:dyDescent="0.2"/>
    <row r="710" s="50" customFormat="1" ht="15" customHeight="1" x14ac:dyDescent="0.2"/>
    <row r="711" s="50" customFormat="1" ht="15" customHeight="1" x14ac:dyDescent="0.2"/>
    <row r="712" s="50" customFormat="1" ht="15" customHeight="1" x14ac:dyDescent="0.2"/>
    <row r="713" s="50" customFormat="1" ht="15" customHeight="1" x14ac:dyDescent="0.2"/>
    <row r="714" s="50" customFormat="1" ht="15" customHeight="1" x14ac:dyDescent="0.2"/>
    <row r="715" s="50" customFormat="1" ht="15" customHeight="1" x14ac:dyDescent="0.2"/>
    <row r="716" s="50" customFormat="1" ht="15" customHeight="1" x14ac:dyDescent="0.2"/>
    <row r="717" s="50" customFormat="1" ht="15" customHeight="1" x14ac:dyDescent="0.2"/>
    <row r="718" s="50" customFormat="1" ht="15" customHeight="1" x14ac:dyDescent="0.2"/>
    <row r="719" s="50" customFormat="1" ht="15" customHeight="1" x14ac:dyDescent="0.2"/>
    <row r="720" s="50" customFormat="1" ht="15" customHeight="1" x14ac:dyDescent="0.2"/>
    <row r="721" s="50" customFormat="1" ht="15" customHeight="1" x14ac:dyDescent="0.2"/>
    <row r="722" s="50" customFormat="1" ht="15" customHeight="1" x14ac:dyDescent="0.2"/>
    <row r="723" s="50" customFormat="1" ht="15" customHeight="1" x14ac:dyDescent="0.2"/>
    <row r="724" s="50" customFormat="1" ht="15" customHeight="1" x14ac:dyDescent="0.2"/>
    <row r="725" s="50" customFormat="1" ht="15" customHeight="1" x14ac:dyDescent="0.2"/>
    <row r="726" s="50" customFormat="1" ht="15" customHeight="1" x14ac:dyDescent="0.2"/>
    <row r="727" s="50" customFormat="1" ht="15" customHeight="1" x14ac:dyDescent="0.2"/>
    <row r="728" s="50" customFormat="1" ht="15" customHeight="1" x14ac:dyDescent="0.2"/>
    <row r="729" s="50" customFormat="1" ht="15" customHeight="1" x14ac:dyDescent="0.2"/>
    <row r="730" s="50" customFormat="1" ht="15" customHeight="1" x14ac:dyDescent="0.2"/>
    <row r="731" s="50" customFormat="1" ht="15" customHeight="1" x14ac:dyDescent="0.2"/>
  </sheetData>
  <mergeCells count="10">
    <mergeCell ref="C21:E21"/>
    <mergeCell ref="C25:E25"/>
    <mergeCell ref="B28:E28"/>
    <mergeCell ref="B31:E31"/>
    <mergeCell ref="A1:F1"/>
    <mergeCell ref="A2:F2"/>
    <mergeCell ref="A4:F4"/>
    <mergeCell ref="A6:F6"/>
    <mergeCell ref="A7:F7"/>
    <mergeCell ref="A8:F8"/>
  </mergeCells>
  <dataValidations count="1">
    <dataValidation type="list" allowBlank="1" showInputMessage="1" showErrorMessage="1" sqref="D24 B11:B14 D17:D19 B17:B20 B24 D11:D14">
      <formula1>"X"</formula1>
    </dataValidation>
  </dataValidations>
  <pageMargins left="0.75" right="0.75" top="0.75" bottom="0.5" header="0.5" footer="0.5"/>
  <pageSetup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1321"/>
  <sheetViews>
    <sheetView topLeftCell="A1046" zoomScale="150" zoomScaleNormal="150" workbookViewId="0">
      <selection activeCell="A1054" sqref="A1054"/>
    </sheetView>
  </sheetViews>
  <sheetFormatPr defaultRowHeight="12.75" x14ac:dyDescent="0.2"/>
  <cols>
    <col min="1" max="1" width="76.28515625" bestFit="1" customWidth="1"/>
    <col min="2" max="2" width="44.140625" bestFit="1" customWidth="1"/>
    <col min="3" max="3" width="20.42578125" bestFit="1" customWidth="1"/>
    <col min="4" max="4" width="5.7109375" bestFit="1" customWidth="1"/>
    <col min="5" max="5" width="10.5703125" bestFit="1" customWidth="1"/>
  </cols>
  <sheetData>
    <row r="1" spans="1:5" x14ac:dyDescent="0.2">
      <c r="A1" s="1" t="s">
        <v>998</v>
      </c>
      <c r="B1" s="1" t="s">
        <v>999</v>
      </c>
      <c r="C1" s="1" t="s">
        <v>1000</v>
      </c>
      <c r="D1" s="1" t="s">
        <v>1001</v>
      </c>
      <c r="E1" s="1" t="s">
        <v>1002</v>
      </c>
    </row>
    <row r="2" spans="1:5" x14ac:dyDescent="0.2">
      <c r="A2" t="s">
        <v>1749</v>
      </c>
      <c r="B2" t="s">
        <v>1750</v>
      </c>
      <c r="C2" t="s">
        <v>1201</v>
      </c>
      <c r="D2" t="s">
        <v>1006</v>
      </c>
      <c r="E2" t="s">
        <v>1202</v>
      </c>
    </row>
    <row r="3" spans="1:5" x14ac:dyDescent="0.2">
      <c r="A3" t="s">
        <v>3290</v>
      </c>
      <c r="C3" t="s">
        <v>1249</v>
      </c>
      <c r="D3" t="s">
        <v>1006</v>
      </c>
      <c r="E3" t="s">
        <v>1250</v>
      </c>
    </row>
    <row r="4" spans="1:5" x14ac:dyDescent="0.2">
      <c r="A4" t="s">
        <v>3291</v>
      </c>
      <c r="C4" t="s">
        <v>1249</v>
      </c>
      <c r="D4" t="s">
        <v>1006</v>
      </c>
      <c r="E4" t="s">
        <v>1250</v>
      </c>
    </row>
    <row r="5" spans="1:5" x14ac:dyDescent="0.2">
      <c r="A5" t="s">
        <v>1003</v>
      </c>
      <c r="B5" t="s">
        <v>1004</v>
      </c>
      <c r="C5" t="s">
        <v>1005</v>
      </c>
      <c r="D5" t="s">
        <v>1006</v>
      </c>
      <c r="E5" t="s">
        <v>1007</v>
      </c>
    </row>
    <row r="6" spans="1:5" x14ac:dyDescent="0.2">
      <c r="A6" t="s">
        <v>1008</v>
      </c>
    </row>
    <row r="7" spans="1:5" x14ac:dyDescent="0.2">
      <c r="A7" t="s">
        <v>1009</v>
      </c>
      <c r="B7" t="s">
        <v>1010</v>
      </c>
      <c r="C7" t="s">
        <v>1005</v>
      </c>
      <c r="D7" t="s">
        <v>1006</v>
      </c>
      <c r="E7" t="s">
        <v>1011</v>
      </c>
    </row>
    <row r="8" spans="1:5" x14ac:dyDescent="0.2">
      <c r="A8" t="s">
        <v>2104</v>
      </c>
      <c r="B8" t="s">
        <v>2105</v>
      </c>
      <c r="C8" t="s">
        <v>1044</v>
      </c>
      <c r="D8" t="s">
        <v>1006</v>
      </c>
      <c r="E8" t="s">
        <v>1012</v>
      </c>
    </row>
    <row r="9" spans="1:5" x14ac:dyDescent="0.2">
      <c r="A9" t="s">
        <v>1013</v>
      </c>
      <c r="B9" t="s">
        <v>1014</v>
      </c>
      <c r="C9" t="s">
        <v>1015</v>
      </c>
      <c r="D9" t="s">
        <v>1006</v>
      </c>
      <c r="E9" t="s">
        <v>1016</v>
      </c>
    </row>
    <row r="10" spans="1:5" x14ac:dyDescent="0.2">
      <c r="A10" t="s">
        <v>1018</v>
      </c>
      <c r="B10" t="s">
        <v>1019</v>
      </c>
      <c r="C10" t="s">
        <v>1020</v>
      </c>
      <c r="D10" t="s">
        <v>1006</v>
      </c>
      <c r="E10" t="s">
        <v>1021</v>
      </c>
    </row>
    <row r="11" spans="1:5" x14ac:dyDescent="0.2">
      <c r="A11" t="s">
        <v>1026</v>
      </c>
      <c r="B11" t="s">
        <v>1027</v>
      </c>
      <c r="C11" t="s">
        <v>1005</v>
      </c>
      <c r="D11" t="s">
        <v>1006</v>
      </c>
      <c r="E11" t="s">
        <v>1028</v>
      </c>
    </row>
    <row r="12" spans="1:5" x14ac:dyDescent="0.2">
      <c r="A12" t="s">
        <v>3140</v>
      </c>
      <c r="B12" t="s">
        <v>3141</v>
      </c>
      <c r="C12" t="s">
        <v>3142</v>
      </c>
      <c r="D12" t="s">
        <v>1006</v>
      </c>
      <c r="E12" t="s">
        <v>3143</v>
      </c>
    </row>
    <row r="13" spans="1:5" x14ac:dyDescent="0.2">
      <c r="A13" t="s">
        <v>1162</v>
      </c>
      <c r="B13" t="s">
        <v>1163</v>
      </c>
      <c r="C13" t="s">
        <v>1005</v>
      </c>
      <c r="D13" t="s">
        <v>1006</v>
      </c>
      <c r="E13" t="s">
        <v>1017</v>
      </c>
    </row>
    <row r="14" spans="1:5" x14ac:dyDescent="0.2">
      <c r="A14" t="s">
        <v>1022</v>
      </c>
      <c r="B14" t="s">
        <v>1023</v>
      </c>
      <c r="C14" t="s">
        <v>1024</v>
      </c>
      <c r="D14" t="s">
        <v>1006</v>
      </c>
      <c r="E14" t="s">
        <v>1025</v>
      </c>
    </row>
    <row r="15" spans="1:5" x14ac:dyDescent="0.2">
      <c r="A15" t="s">
        <v>1029</v>
      </c>
    </row>
    <row r="16" spans="1:5" x14ac:dyDescent="0.2">
      <c r="A16" t="s">
        <v>1030</v>
      </c>
      <c r="B16" t="s">
        <v>1031</v>
      </c>
      <c r="C16" t="s">
        <v>1005</v>
      </c>
      <c r="D16" t="s">
        <v>1006</v>
      </c>
      <c r="E16" t="s">
        <v>1032</v>
      </c>
    </row>
    <row r="17" spans="1:5" x14ac:dyDescent="0.2">
      <c r="A17" t="s">
        <v>1033</v>
      </c>
      <c r="B17" t="s">
        <v>1034</v>
      </c>
      <c r="C17" t="s">
        <v>1005</v>
      </c>
      <c r="D17" t="s">
        <v>1006</v>
      </c>
      <c r="E17" t="s">
        <v>1035</v>
      </c>
    </row>
    <row r="18" spans="1:5" x14ac:dyDescent="0.2">
      <c r="A18" t="s">
        <v>2106</v>
      </c>
      <c r="B18" t="s">
        <v>2093</v>
      </c>
      <c r="C18" t="s">
        <v>1065</v>
      </c>
      <c r="D18" t="s">
        <v>1006</v>
      </c>
      <c r="E18" t="s">
        <v>1066</v>
      </c>
    </row>
    <row r="19" spans="1:5" x14ac:dyDescent="0.2">
      <c r="A19" t="s">
        <v>3144</v>
      </c>
      <c r="B19" t="s">
        <v>817</v>
      </c>
      <c r="C19" t="s">
        <v>1005</v>
      </c>
      <c r="D19" t="s">
        <v>1006</v>
      </c>
      <c r="E19" t="s">
        <v>1085</v>
      </c>
    </row>
    <row r="20" spans="1:5" x14ac:dyDescent="0.2">
      <c r="A20" t="s">
        <v>3145</v>
      </c>
      <c r="B20" t="s">
        <v>3146</v>
      </c>
      <c r="C20" t="s">
        <v>1283</v>
      </c>
      <c r="D20" t="s">
        <v>1006</v>
      </c>
      <c r="E20" t="s">
        <v>1152</v>
      </c>
    </row>
    <row r="21" spans="1:5" x14ac:dyDescent="0.2">
      <c r="A21" t="s">
        <v>1036</v>
      </c>
      <c r="B21" t="s">
        <v>1037</v>
      </c>
      <c r="C21" t="s">
        <v>1038</v>
      </c>
      <c r="D21" t="s">
        <v>1006</v>
      </c>
      <c r="E21" t="s">
        <v>1039</v>
      </c>
    </row>
    <row r="22" spans="1:5" x14ac:dyDescent="0.2">
      <c r="A22" t="s">
        <v>1040</v>
      </c>
      <c r="B22" t="s">
        <v>1041</v>
      </c>
      <c r="C22" t="s">
        <v>1005</v>
      </c>
      <c r="D22" t="s">
        <v>1006</v>
      </c>
      <c r="E22" t="s">
        <v>1021</v>
      </c>
    </row>
    <row r="23" spans="1:5" x14ac:dyDescent="0.2">
      <c r="A23" t="s">
        <v>1042</v>
      </c>
      <c r="B23" t="s">
        <v>1043</v>
      </c>
      <c r="C23" t="s">
        <v>1044</v>
      </c>
      <c r="D23" t="s">
        <v>1006</v>
      </c>
      <c r="E23" t="s">
        <v>1012</v>
      </c>
    </row>
    <row r="24" spans="1:5" x14ac:dyDescent="0.2">
      <c r="A24" t="s">
        <v>1045</v>
      </c>
    </row>
    <row r="25" spans="1:5" x14ac:dyDescent="0.2">
      <c r="A25" t="s">
        <v>1046</v>
      </c>
      <c r="B25" t="s">
        <v>1047</v>
      </c>
      <c r="C25" t="s">
        <v>1048</v>
      </c>
      <c r="D25" t="s">
        <v>1006</v>
      </c>
      <c r="E25" t="s">
        <v>1049</v>
      </c>
    </row>
    <row r="26" spans="1:5" x14ac:dyDescent="0.2">
      <c r="A26" t="s">
        <v>1050</v>
      </c>
      <c r="B26" t="s">
        <v>1051</v>
      </c>
      <c r="C26" t="s">
        <v>1005</v>
      </c>
      <c r="D26" t="s">
        <v>1006</v>
      </c>
      <c r="E26" t="s">
        <v>1052</v>
      </c>
    </row>
    <row r="27" spans="1:5" x14ac:dyDescent="0.2">
      <c r="A27" t="s">
        <v>1053</v>
      </c>
      <c r="B27" t="s">
        <v>1054</v>
      </c>
      <c r="C27" t="s">
        <v>1055</v>
      </c>
      <c r="D27" t="s">
        <v>1006</v>
      </c>
      <c r="E27" t="s">
        <v>1056</v>
      </c>
    </row>
    <row r="28" spans="1:5" x14ac:dyDescent="0.2">
      <c r="A28" t="s">
        <v>1057</v>
      </c>
      <c r="B28" t="s">
        <v>1058</v>
      </c>
      <c r="C28" t="s">
        <v>1059</v>
      </c>
      <c r="D28" t="s">
        <v>1060</v>
      </c>
      <c r="E28" t="s">
        <v>1061</v>
      </c>
    </row>
    <row r="29" spans="1:5" x14ac:dyDescent="0.2">
      <c r="A29" t="s">
        <v>2107</v>
      </c>
      <c r="B29" t="s">
        <v>2108</v>
      </c>
      <c r="C29" t="s">
        <v>1182</v>
      </c>
      <c r="D29" t="s">
        <v>1006</v>
      </c>
      <c r="E29" t="s">
        <v>1062</v>
      </c>
    </row>
    <row r="30" spans="1:5" x14ac:dyDescent="0.2">
      <c r="A30" t="s">
        <v>1063</v>
      </c>
      <c r="B30" t="s">
        <v>1064</v>
      </c>
      <c r="C30" t="s">
        <v>1065</v>
      </c>
      <c r="D30" t="s">
        <v>1006</v>
      </c>
      <c r="E30" t="s">
        <v>1066</v>
      </c>
    </row>
    <row r="31" spans="1:5" x14ac:dyDescent="0.2">
      <c r="A31" t="s">
        <v>1751</v>
      </c>
      <c r="B31" t="s">
        <v>1752</v>
      </c>
      <c r="C31" t="s">
        <v>1753</v>
      </c>
      <c r="D31" t="s">
        <v>1126</v>
      </c>
      <c r="E31" t="s">
        <v>1754</v>
      </c>
    </row>
    <row r="32" spans="1:5" x14ac:dyDescent="0.2">
      <c r="A32" t="s">
        <v>1067</v>
      </c>
      <c r="B32" t="s">
        <v>1068</v>
      </c>
      <c r="C32" t="s">
        <v>1069</v>
      </c>
      <c r="D32" t="s">
        <v>1006</v>
      </c>
      <c r="E32" t="s">
        <v>1070</v>
      </c>
    </row>
    <row r="33" spans="1:5" x14ac:dyDescent="0.2">
      <c r="A33" t="s">
        <v>1071</v>
      </c>
      <c r="B33" t="s">
        <v>1072</v>
      </c>
      <c r="C33" t="s">
        <v>1048</v>
      </c>
      <c r="D33" t="s">
        <v>1006</v>
      </c>
      <c r="E33" t="s">
        <v>1073</v>
      </c>
    </row>
    <row r="34" spans="1:5" x14ac:dyDescent="0.2">
      <c r="A34" t="s">
        <v>1074</v>
      </c>
      <c r="B34" t="s">
        <v>1075</v>
      </c>
      <c r="C34" t="s">
        <v>1076</v>
      </c>
      <c r="D34" t="s">
        <v>1060</v>
      </c>
      <c r="E34" t="s">
        <v>1077</v>
      </c>
    </row>
    <row r="35" spans="1:5" x14ac:dyDescent="0.2">
      <c r="A35" t="s">
        <v>3292</v>
      </c>
      <c r="B35" t="s">
        <v>3293</v>
      </c>
      <c r="C35" t="s">
        <v>3294</v>
      </c>
      <c r="D35" t="s">
        <v>3295</v>
      </c>
      <c r="E35" t="s">
        <v>3296</v>
      </c>
    </row>
    <row r="36" spans="1:5" x14ac:dyDescent="0.2">
      <c r="A36" t="s">
        <v>1078</v>
      </c>
      <c r="B36" t="s">
        <v>1079</v>
      </c>
      <c r="C36" t="s">
        <v>1080</v>
      </c>
      <c r="D36" t="s">
        <v>1006</v>
      </c>
      <c r="E36" t="s">
        <v>1081</v>
      </c>
    </row>
    <row r="37" spans="1:5" x14ac:dyDescent="0.2">
      <c r="A37" t="s">
        <v>1082</v>
      </c>
      <c r="B37" t="s">
        <v>1083</v>
      </c>
      <c r="C37" t="s">
        <v>1044</v>
      </c>
      <c r="D37" t="s">
        <v>1006</v>
      </c>
      <c r="E37" t="s">
        <v>1012</v>
      </c>
    </row>
    <row r="38" spans="1:5" x14ac:dyDescent="0.2">
      <c r="A38" t="s">
        <v>1084</v>
      </c>
      <c r="B38" t="s">
        <v>3147</v>
      </c>
      <c r="C38" t="s">
        <v>1005</v>
      </c>
      <c r="D38" t="s">
        <v>1006</v>
      </c>
      <c r="E38" t="s">
        <v>1085</v>
      </c>
    </row>
    <row r="39" spans="1:5" x14ac:dyDescent="0.2">
      <c r="A39" t="s">
        <v>1086</v>
      </c>
      <c r="B39" t="s">
        <v>1087</v>
      </c>
      <c r="C39" t="s">
        <v>1005</v>
      </c>
      <c r="D39" t="s">
        <v>1006</v>
      </c>
      <c r="E39" t="s">
        <v>1011</v>
      </c>
    </row>
    <row r="40" spans="1:5" x14ac:dyDescent="0.2">
      <c r="A40" t="s">
        <v>1755</v>
      </c>
    </row>
    <row r="41" spans="1:5" x14ac:dyDescent="0.2">
      <c r="A41" t="s">
        <v>1088</v>
      </c>
      <c r="B41" t="s">
        <v>1089</v>
      </c>
      <c r="C41" t="s">
        <v>1090</v>
      </c>
      <c r="D41" t="s">
        <v>1006</v>
      </c>
      <c r="E41" t="s">
        <v>1091</v>
      </c>
    </row>
    <row r="42" spans="1:5" x14ac:dyDescent="0.2">
      <c r="A42" t="s">
        <v>3297</v>
      </c>
      <c r="B42" t="s">
        <v>3298</v>
      </c>
      <c r="C42" t="s">
        <v>1005</v>
      </c>
      <c r="D42" t="s">
        <v>1006</v>
      </c>
      <c r="E42" t="s">
        <v>1017</v>
      </c>
    </row>
    <row r="43" spans="1:5" x14ac:dyDescent="0.2">
      <c r="A43" t="s">
        <v>1756</v>
      </c>
      <c r="B43" t="s">
        <v>1757</v>
      </c>
      <c r="C43" t="s">
        <v>1220</v>
      </c>
      <c r="D43" t="s">
        <v>1006</v>
      </c>
      <c r="E43" t="s">
        <v>1221</v>
      </c>
    </row>
    <row r="44" spans="1:5" x14ac:dyDescent="0.2">
      <c r="A44" t="s">
        <v>3148</v>
      </c>
      <c r="B44" t="s">
        <v>3149</v>
      </c>
      <c r="C44" t="s">
        <v>1005</v>
      </c>
      <c r="D44" t="s">
        <v>1006</v>
      </c>
      <c r="E44" t="s">
        <v>1021</v>
      </c>
    </row>
    <row r="45" spans="1:5" x14ac:dyDescent="0.2">
      <c r="A45" t="s">
        <v>1758</v>
      </c>
      <c r="B45" t="s">
        <v>1759</v>
      </c>
      <c r="C45" t="s">
        <v>895</v>
      </c>
      <c r="D45" t="s">
        <v>1549</v>
      </c>
      <c r="E45" t="s">
        <v>1760</v>
      </c>
    </row>
    <row r="46" spans="1:5" x14ac:dyDescent="0.2">
      <c r="A46" t="s">
        <v>3299</v>
      </c>
      <c r="B46" t="s">
        <v>3300</v>
      </c>
      <c r="C46" t="s">
        <v>3301</v>
      </c>
      <c r="D46" t="s">
        <v>1006</v>
      </c>
      <c r="E46" t="s">
        <v>3302</v>
      </c>
    </row>
    <row r="47" spans="1:5" x14ac:dyDescent="0.2">
      <c r="A47" t="s">
        <v>1092</v>
      </c>
      <c r="B47" t="s">
        <v>1093</v>
      </c>
      <c r="C47" t="s">
        <v>1094</v>
      </c>
      <c r="D47" t="s">
        <v>1006</v>
      </c>
      <c r="E47" t="s">
        <v>1095</v>
      </c>
    </row>
    <row r="48" spans="1:5" x14ac:dyDescent="0.2">
      <c r="A48" t="s">
        <v>1096</v>
      </c>
      <c r="B48" t="s">
        <v>1097</v>
      </c>
      <c r="C48" t="s">
        <v>1098</v>
      </c>
      <c r="D48" t="s">
        <v>1006</v>
      </c>
      <c r="E48" t="s">
        <v>1099</v>
      </c>
    </row>
    <row r="49" spans="1:5" x14ac:dyDescent="0.2">
      <c r="A49" t="s">
        <v>1100</v>
      </c>
      <c r="B49" t="s">
        <v>1101</v>
      </c>
      <c r="C49" t="s">
        <v>1102</v>
      </c>
      <c r="D49" t="s">
        <v>1006</v>
      </c>
      <c r="E49" t="s">
        <v>1103</v>
      </c>
    </row>
    <row r="50" spans="1:5" x14ac:dyDescent="0.2">
      <c r="A50" t="s">
        <v>3303</v>
      </c>
      <c r="B50" t="s">
        <v>3304</v>
      </c>
      <c r="C50" t="s">
        <v>1065</v>
      </c>
      <c r="D50" t="s">
        <v>1006</v>
      </c>
      <c r="E50" t="s">
        <v>1066</v>
      </c>
    </row>
    <row r="51" spans="1:5" x14ac:dyDescent="0.2">
      <c r="A51" t="s">
        <v>1104</v>
      </c>
      <c r="B51" t="s">
        <v>1105</v>
      </c>
      <c r="C51" t="s">
        <v>1106</v>
      </c>
      <c r="D51" t="s">
        <v>1107</v>
      </c>
      <c r="E51" t="s">
        <v>1108</v>
      </c>
    </row>
    <row r="52" spans="1:5" x14ac:dyDescent="0.2">
      <c r="A52" t="s">
        <v>3150</v>
      </c>
      <c r="B52" t="s">
        <v>3151</v>
      </c>
      <c r="C52" t="s">
        <v>3152</v>
      </c>
      <c r="D52" t="s">
        <v>1314</v>
      </c>
      <c r="E52" t="s">
        <v>3153</v>
      </c>
    </row>
    <row r="53" spans="1:5" x14ac:dyDescent="0.2">
      <c r="A53" t="s">
        <v>1109</v>
      </c>
      <c r="B53" t="s">
        <v>1110</v>
      </c>
      <c r="C53" t="s">
        <v>1111</v>
      </c>
      <c r="D53" t="s">
        <v>1006</v>
      </c>
      <c r="E53" t="s">
        <v>1112</v>
      </c>
    </row>
    <row r="54" spans="1:5" x14ac:dyDescent="0.2">
      <c r="A54" t="s">
        <v>1113</v>
      </c>
    </row>
    <row r="55" spans="1:5" x14ac:dyDescent="0.2">
      <c r="A55" t="s">
        <v>1114</v>
      </c>
      <c r="B55" t="s">
        <v>2109</v>
      </c>
      <c r="C55" t="s">
        <v>1005</v>
      </c>
      <c r="D55" t="s">
        <v>1006</v>
      </c>
      <c r="E55" t="s">
        <v>1017</v>
      </c>
    </row>
    <row r="56" spans="1:5" x14ac:dyDescent="0.2">
      <c r="A56" t="s">
        <v>1115</v>
      </c>
      <c r="B56" t="s">
        <v>2110</v>
      </c>
      <c r="C56" t="s">
        <v>1539</v>
      </c>
      <c r="D56" t="s">
        <v>1006</v>
      </c>
      <c r="E56" t="s">
        <v>1116</v>
      </c>
    </row>
    <row r="57" spans="1:5" x14ac:dyDescent="0.2">
      <c r="A57" t="s">
        <v>2111</v>
      </c>
      <c r="B57" t="s">
        <v>2112</v>
      </c>
      <c r="C57" t="s">
        <v>413</v>
      </c>
      <c r="D57" t="s">
        <v>1006</v>
      </c>
      <c r="E57" t="s">
        <v>1117</v>
      </c>
    </row>
    <row r="58" spans="1:5" x14ac:dyDescent="0.2">
      <c r="A58" t="s">
        <v>3305</v>
      </c>
      <c r="B58" t="s">
        <v>3306</v>
      </c>
      <c r="C58" t="s">
        <v>601</v>
      </c>
      <c r="D58" t="s">
        <v>1107</v>
      </c>
      <c r="E58" t="s">
        <v>602</v>
      </c>
    </row>
    <row r="59" spans="1:5" x14ac:dyDescent="0.2">
      <c r="A59" t="s">
        <v>3305</v>
      </c>
      <c r="B59" t="s">
        <v>3306</v>
      </c>
      <c r="C59" t="s">
        <v>601</v>
      </c>
      <c r="D59" t="s">
        <v>1107</v>
      </c>
      <c r="E59" t="s">
        <v>602</v>
      </c>
    </row>
    <row r="60" spans="1:5" x14ac:dyDescent="0.2">
      <c r="A60" t="s">
        <v>3154</v>
      </c>
      <c r="B60" t="s">
        <v>3155</v>
      </c>
      <c r="C60" t="s">
        <v>3156</v>
      </c>
      <c r="D60" t="s">
        <v>1006</v>
      </c>
      <c r="E60" t="s">
        <v>3157</v>
      </c>
    </row>
    <row r="61" spans="1:5" x14ac:dyDescent="0.2">
      <c r="A61" t="s">
        <v>1118</v>
      </c>
      <c r="B61" t="s">
        <v>2113</v>
      </c>
      <c r="C61" t="s">
        <v>1005</v>
      </c>
      <c r="D61" t="s">
        <v>1006</v>
      </c>
      <c r="E61" t="s">
        <v>1011</v>
      </c>
    </row>
    <row r="62" spans="1:5" x14ac:dyDescent="0.2">
      <c r="A62" t="s">
        <v>1119</v>
      </c>
      <c r="B62" t="s">
        <v>1120</v>
      </c>
      <c r="C62" t="s">
        <v>1121</v>
      </c>
      <c r="D62" t="s">
        <v>1006</v>
      </c>
      <c r="E62" t="s">
        <v>1122</v>
      </c>
    </row>
    <row r="63" spans="1:5" x14ac:dyDescent="0.2">
      <c r="A63" t="s">
        <v>1123</v>
      </c>
      <c r="B63" t="s">
        <v>1124</v>
      </c>
      <c r="C63" t="s">
        <v>1125</v>
      </c>
      <c r="D63" t="s">
        <v>1126</v>
      </c>
      <c r="E63" t="s">
        <v>1127</v>
      </c>
    </row>
    <row r="64" spans="1:5" x14ac:dyDescent="0.2">
      <c r="A64" t="s">
        <v>2114</v>
      </c>
      <c r="B64" t="s">
        <v>2115</v>
      </c>
      <c r="C64" t="s">
        <v>1005</v>
      </c>
      <c r="D64" t="s">
        <v>1006</v>
      </c>
      <c r="E64" t="s">
        <v>1128</v>
      </c>
    </row>
    <row r="65" spans="1:5" x14ac:dyDescent="0.2">
      <c r="A65" t="s">
        <v>1761</v>
      </c>
    </row>
    <row r="66" spans="1:5" x14ac:dyDescent="0.2">
      <c r="A66" t="s">
        <v>2116</v>
      </c>
    </row>
    <row r="67" spans="1:5" x14ac:dyDescent="0.2">
      <c r="A67" t="s">
        <v>1129</v>
      </c>
      <c r="B67" t="s">
        <v>1762</v>
      </c>
      <c r="C67" t="s">
        <v>1130</v>
      </c>
      <c r="D67" t="s">
        <v>1006</v>
      </c>
      <c r="E67" t="s">
        <v>1131</v>
      </c>
    </row>
    <row r="68" spans="1:5" x14ac:dyDescent="0.2">
      <c r="A68" t="s">
        <v>2117</v>
      </c>
      <c r="B68" t="s">
        <v>2118</v>
      </c>
      <c r="C68" t="s">
        <v>60</v>
      </c>
      <c r="D68" t="s">
        <v>1006</v>
      </c>
      <c r="E68" t="s">
        <v>1132</v>
      </c>
    </row>
    <row r="69" spans="1:5" x14ac:dyDescent="0.2">
      <c r="A69" t="s">
        <v>2119</v>
      </c>
      <c r="B69" t="s">
        <v>2120</v>
      </c>
      <c r="C69" t="s">
        <v>903</v>
      </c>
      <c r="D69" t="s">
        <v>1107</v>
      </c>
      <c r="E69" t="s">
        <v>1133</v>
      </c>
    </row>
    <row r="70" spans="1:5" x14ac:dyDescent="0.2">
      <c r="A70" t="s">
        <v>2121</v>
      </c>
      <c r="B70" t="s">
        <v>2122</v>
      </c>
      <c r="C70" t="s">
        <v>116</v>
      </c>
      <c r="D70" t="s">
        <v>1006</v>
      </c>
      <c r="E70" t="s">
        <v>1134</v>
      </c>
    </row>
    <row r="71" spans="1:5" x14ac:dyDescent="0.2">
      <c r="A71" t="s">
        <v>1135</v>
      </c>
      <c r="B71" t="s">
        <v>1136</v>
      </c>
      <c r="C71" t="s">
        <v>1005</v>
      </c>
      <c r="D71" t="s">
        <v>1006</v>
      </c>
      <c r="E71" t="s">
        <v>1021</v>
      </c>
    </row>
    <row r="72" spans="1:5" x14ac:dyDescent="0.2">
      <c r="A72" t="s">
        <v>2123</v>
      </c>
      <c r="B72" t="s">
        <v>2124</v>
      </c>
      <c r="C72" t="s">
        <v>1434</v>
      </c>
      <c r="D72" t="s">
        <v>1006</v>
      </c>
      <c r="E72" t="s">
        <v>1137</v>
      </c>
    </row>
    <row r="73" spans="1:5" x14ac:dyDescent="0.2">
      <c r="A73" t="s">
        <v>1138</v>
      </c>
      <c r="B73" t="s">
        <v>1139</v>
      </c>
      <c r="C73" t="s">
        <v>1140</v>
      </c>
      <c r="D73" t="s">
        <v>1006</v>
      </c>
      <c r="E73" t="s">
        <v>1141</v>
      </c>
    </row>
    <row r="74" spans="1:5" x14ac:dyDescent="0.2">
      <c r="A74" t="s">
        <v>2125</v>
      </c>
      <c r="B74" t="s">
        <v>2126</v>
      </c>
      <c r="C74" t="s">
        <v>1065</v>
      </c>
      <c r="D74" t="s">
        <v>1006</v>
      </c>
      <c r="E74" t="s">
        <v>1066</v>
      </c>
    </row>
    <row r="75" spans="1:5" x14ac:dyDescent="0.2">
      <c r="A75" t="s">
        <v>1142</v>
      </c>
    </row>
    <row r="76" spans="1:5" x14ac:dyDescent="0.2">
      <c r="A76" t="s">
        <v>1143</v>
      </c>
      <c r="B76" t="s">
        <v>1144</v>
      </c>
      <c r="C76" t="s">
        <v>1145</v>
      </c>
      <c r="D76" t="s">
        <v>1107</v>
      </c>
      <c r="E76" t="s">
        <v>1146</v>
      </c>
    </row>
    <row r="77" spans="1:5" x14ac:dyDescent="0.2">
      <c r="A77" t="s">
        <v>3307</v>
      </c>
      <c r="B77" t="s">
        <v>3308</v>
      </c>
      <c r="C77" t="s">
        <v>3309</v>
      </c>
      <c r="D77" t="s">
        <v>3310</v>
      </c>
      <c r="E77" t="s">
        <v>3311</v>
      </c>
    </row>
    <row r="78" spans="1:5" x14ac:dyDescent="0.2">
      <c r="A78" t="s">
        <v>2127</v>
      </c>
    </row>
    <row r="79" spans="1:5" x14ac:dyDescent="0.2">
      <c r="A79" t="s">
        <v>2128</v>
      </c>
      <c r="B79" t="s">
        <v>2129</v>
      </c>
      <c r="C79" t="s">
        <v>1005</v>
      </c>
      <c r="D79" t="s">
        <v>1006</v>
      </c>
      <c r="E79" t="s">
        <v>1147</v>
      </c>
    </row>
    <row r="80" spans="1:5" x14ac:dyDescent="0.2">
      <c r="A80" t="s">
        <v>2130</v>
      </c>
      <c r="B80" t="s">
        <v>2131</v>
      </c>
      <c r="C80" t="s">
        <v>2132</v>
      </c>
      <c r="D80" t="s">
        <v>1126</v>
      </c>
      <c r="E80" t="s">
        <v>1148</v>
      </c>
    </row>
    <row r="81" spans="1:5" x14ac:dyDescent="0.2">
      <c r="A81" t="s">
        <v>1149</v>
      </c>
      <c r="B81" t="s">
        <v>1150</v>
      </c>
      <c r="C81" t="s">
        <v>1005</v>
      </c>
      <c r="D81" t="s">
        <v>1006</v>
      </c>
      <c r="E81" t="s">
        <v>1017</v>
      </c>
    </row>
    <row r="82" spans="1:5" x14ac:dyDescent="0.2">
      <c r="A82" t="s">
        <v>1763</v>
      </c>
      <c r="B82" t="s">
        <v>1764</v>
      </c>
      <c r="C82" t="s">
        <v>1765</v>
      </c>
      <c r="D82" t="s">
        <v>1060</v>
      </c>
      <c r="E82" t="s">
        <v>1766</v>
      </c>
    </row>
    <row r="83" spans="1:5" x14ac:dyDescent="0.2">
      <c r="A83" t="s">
        <v>2133</v>
      </c>
      <c r="B83" t="s">
        <v>2134</v>
      </c>
      <c r="C83" t="s">
        <v>2135</v>
      </c>
      <c r="D83" t="s">
        <v>1107</v>
      </c>
      <c r="E83" t="s">
        <v>1151</v>
      </c>
    </row>
    <row r="84" spans="1:5" x14ac:dyDescent="0.2">
      <c r="A84" t="s">
        <v>2136</v>
      </c>
      <c r="B84" t="s">
        <v>2137</v>
      </c>
      <c r="C84" t="s">
        <v>1005</v>
      </c>
      <c r="D84" t="s">
        <v>1006</v>
      </c>
      <c r="E84" t="s">
        <v>1152</v>
      </c>
    </row>
    <row r="85" spans="1:5" x14ac:dyDescent="0.2">
      <c r="A85" t="s">
        <v>1153</v>
      </c>
      <c r="B85" t="s">
        <v>1154</v>
      </c>
      <c r="C85" t="s">
        <v>1155</v>
      </c>
      <c r="D85" t="s">
        <v>1006</v>
      </c>
      <c r="E85" t="s">
        <v>1156</v>
      </c>
    </row>
    <row r="86" spans="1:5" x14ac:dyDescent="0.2">
      <c r="A86" t="s">
        <v>1157</v>
      </c>
      <c r="B86" t="s">
        <v>1767</v>
      </c>
      <c r="C86" t="s">
        <v>1158</v>
      </c>
      <c r="D86" t="s">
        <v>1006</v>
      </c>
      <c r="E86" t="s">
        <v>1159</v>
      </c>
    </row>
    <row r="87" spans="1:5" x14ac:dyDescent="0.2">
      <c r="A87" t="s">
        <v>1160</v>
      </c>
      <c r="B87" t="s">
        <v>2138</v>
      </c>
      <c r="C87" t="s">
        <v>1044</v>
      </c>
      <c r="D87" t="s">
        <v>1006</v>
      </c>
      <c r="E87" t="s">
        <v>1161</v>
      </c>
    </row>
    <row r="88" spans="1:5" x14ac:dyDescent="0.2">
      <c r="A88" t="s">
        <v>2139</v>
      </c>
      <c r="C88" t="s">
        <v>1005</v>
      </c>
      <c r="D88" t="s">
        <v>1006</v>
      </c>
      <c r="E88" t="s">
        <v>1164</v>
      </c>
    </row>
    <row r="89" spans="1:5" x14ac:dyDescent="0.2">
      <c r="A89" t="s">
        <v>1165</v>
      </c>
      <c r="B89" t="s">
        <v>1166</v>
      </c>
      <c r="C89" t="s">
        <v>1167</v>
      </c>
      <c r="D89" t="s">
        <v>1006</v>
      </c>
      <c r="E89" t="s">
        <v>1168</v>
      </c>
    </row>
    <row r="90" spans="1:5" x14ac:dyDescent="0.2">
      <c r="A90" t="s">
        <v>1169</v>
      </c>
      <c r="B90" t="s">
        <v>1768</v>
      </c>
      <c r="C90" t="s">
        <v>1170</v>
      </c>
      <c r="D90" t="s">
        <v>1006</v>
      </c>
      <c r="E90" t="s">
        <v>1171</v>
      </c>
    </row>
    <row r="91" spans="1:5" x14ac:dyDescent="0.2">
      <c r="A91" t="s">
        <v>2140</v>
      </c>
      <c r="B91" t="s">
        <v>2141</v>
      </c>
      <c r="C91" t="s">
        <v>2142</v>
      </c>
      <c r="D91" t="s">
        <v>1006</v>
      </c>
      <c r="E91" t="s">
        <v>1172</v>
      </c>
    </row>
    <row r="92" spans="1:5" x14ac:dyDescent="0.2">
      <c r="A92" t="s">
        <v>1173</v>
      </c>
    </row>
    <row r="93" spans="1:5" x14ac:dyDescent="0.2">
      <c r="A93" t="s">
        <v>2143</v>
      </c>
    </row>
    <row r="94" spans="1:5" x14ac:dyDescent="0.2">
      <c r="A94" t="s">
        <v>1174</v>
      </c>
    </row>
    <row r="95" spans="1:5" x14ac:dyDescent="0.2">
      <c r="A95" t="s">
        <v>1175</v>
      </c>
      <c r="B95" t="s">
        <v>2144</v>
      </c>
      <c r="C95" t="s">
        <v>1452</v>
      </c>
      <c r="D95" t="s">
        <v>1006</v>
      </c>
      <c r="E95" t="s">
        <v>1176</v>
      </c>
    </row>
    <row r="96" spans="1:5" x14ac:dyDescent="0.2">
      <c r="A96" t="s">
        <v>1177</v>
      </c>
      <c r="B96" t="s">
        <v>1178</v>
      </c>
      <c r="C96" t="s">
        <v>1179</v>
      </c>
      <c r="D96" t="s">
        <v>1006</v>
      </c>
      <c r="E96" t="s">
        <v>1180</v>
      </c>
    </row>
    <row r="97" spans="1:5" x14ac:dyDescent="0.2">
      <c r="A97" t="s">
        <v>2145</v>
      </c>
    </row>
    <row r="98" spans="1:5" x14ac:dyDescent="0.2">
      <c r="A98" t="s">
        <v>2146</v>
      </c>
      <c r="B98" t="s">
        <v>2147</v>
      </c>
      <c r="C98" t="s">
        <v>1005</v>
      </c>
      <c r="D98" t="s">
        <v>1006</v>
      </c>
      <c r="E98" t="s">
        <v>1085</v>
      </c>
    </row>
    <row r="99" spans="1:5" x14ac:dyDescent="0.2">
      <c r="A99" t="s">
        <v>1769</v>
      </c>
      <c r="B99" t="s">
        <v>1181</v>
      </c>
      <c r="C99" t="s">
        <v>1182</v>
      </c>
      <c r="D99" t="s">
        <v>1006</v>
      </c>
      <c r="E99" t="s">
        <v>1183</v>
      </c>
    </row>
    <row r="100" spans="1:5" x14ac:dyDescent="0.2">
      <c r="A100" t="s">
        <v>1184</v>
      </c>
    </row>
    <row r="101" spans="1:5" x14ac:dyDescent="0.2">
      <c r="A101" t="s">
        <v>1770</v>
      </c>
    </row>
    <row r="102" spans="1:5" x14ac:dyDescent="0.2">
      <c r="A102" t="s">
        <v>1185</v>
      </c>
      <c r="B102" t="s">
        <v>1186</v>
      </c>
      <c r="C102" t="s">
        <v>1187</v>
      </c>
      <c r="D102" t="s">
        <v>1006</v>
      </c>
      <c r="E102" t="s">
        <v>1188</v>
      </c>
    </row>
    <row r="103" spans="1:5" x14ac:dyDescent="0.2">
      <c r="A103" t="s">
        <v>3312</v>
      </c>
      <c r="B103" t="s">
        <v>3313</v>
      </c>
      <c r="C103" t="s">
        <v>1179</v>
      </c>
      <c r="D103" t="s">
        <v>1006</v>
      </c>
      <c r="E103" t="s">
        <v>1180</v>
      </c>
    </row>
    <row r="104" spans="1:5" x14ac:dyDescent="0.2">
      <c r="A104" t="s">
        <v>1771</v>
      </c>
      <c r="B104" t="s">
        <v>1772</v>
      </c>
      <c r="C104" t="s">
        <v>1434</v>
      </c>
      <c r="D104" t="s">
        <v>1006</v>
      </c>
      <c r="E104" t="s">
        <v>1435</v>
      </c>
    </row>
    <row r="105" spans="1:5" x14ac:dyDescent="0.2">
      <c r="A105" t="s">
        <v>1189</v>
      </c>
      <c r="B105" t="s">
        <v>2148</v>
      </c>
      <c r="C105" t="s">
        <v>1038</v>
      </c>
      <c r="D105" t="s">
        <v>1006</v>
      </c>
      <c r="E105" t="s">
        <v>1039</v>
      </c>
    </row>
    <row r="106" spans="1:5" x14ac:dyDescent="0.2">
      <c r="A106" t="s">
        <v>2149</v>
      </c>
      <c r="B106" t="s">
        <v>2150</v>
      </c>
      <c r="C106" t="s">
        <v>1241</v>
      </c>
      <c r="D106" t="s">
        <v>1006</v>
      </c>
      <c r="E106" t="s">
        <v>1190</v>
      </c>
    </row>
    <row r="107" spans="1:5" x14ac:dyDescent="0.2">
      <c r="A107" t="s">
        <v>2151</v>
      </c>
      <c r="B107" t="s">
        <v>2152</v>
      </c>
      <c r="C107" t="s">
        <v>1005</v>
      </c>
      <c r="D107" t="s">
        <v>1006</v>
      </c>
      <c r="E107" t="s">
        <v>1128</v>
      </c>
    </row>
    <row r="108" spans="1:5" x14ac:dyDescent="0.2">
      <c r="A108" t="s">
        <v>2153</v>
      </c>
      <c r="B108" t="s">
        <v>2154</v>
      </c>
      <c r="C108" t="s">
        <v>2155</v>
      </c>
      <c r="D108" t="s">
        <v>1006</v>
      </c>
      <c r="E108" t="s">
        <v>1191</v>
      </c>
    </row>
    <row r="109" spans="1:5" x14ac:dyDescent="0.2">
      <c r="A109" t="s">
        <v>2156</v>
      </c>
      <c r="B109" t="s">
        <v>2157</v>
      </c>
      <c r="C109" t="s">
        <v>1005</v>
      </c>
      <c r="D109" t="s">
        <v>1006</v>
      </c>
      <c r="E109" t="s">
        <v>1192</v>
      </c>
    </row>
    <row r="110" spans="1:5" x14ac:dyDescent="0.2">
      <c r="A110" t="s">
        <v>1193</v>
      </c>
      <c r="B110" t="s">
        <v>1194</v>
      </c>
      <c r="C110" t="s">
        <v>1005</v>
      </c>
      <c r="D110" t="s">
        <v>1006</v>
      </c>
      <c r="E110" t="s">
        <v>1032</v>
      </c>
    </row>
    <row r="111" spans="1:5" x14ac:dyDescent="0.2">
      <c r="A111" t="s">
        <v>2158</v>
      </c>
    </row>
    <row r="112" spans="1:5" x14ac:dyDescent="0.2">
      <c r="A112" t="s">
        <v>2159</v>
      </c>
      <c r="B112" t="s">
        <v>2160</v>
      </c>
      <c r="C112" t="s">
        <v>2161</v>
      </c>
      <c r="D112" t="s">
        <v>1006</v>
      </c>
      <c r="E112" t="s">
        <v>1195</v>
      </c>
    </row>
    <row r="113" spans="1:5" x14ac:dyDescent="0.2">
      <c r="A113" t="s">
        <v>2162</v>
      </c>
      <c r="B113" t="s">
        <v>2163</v>
      </c>
      <c r="C113" t="s">
        <v>1005</v>
      </c>
      <c r="D113" t="s">
        <v>1006</v>
      </c>
      <c r="E113" t="s">
        <v>1032</v>
      </c>
    </row>
    <row r="114" spans="1:5" x14ac:dyDescent="0.2">
      <c r="A114" t="s">
        <v>1196</v>
      </c>
    </row>
    <row r="115" spans="1:5" x14ac:dyDescent="0.2">
      <c r="A115" t="s">
        <v>2164</v>
      </c>
      <c r="B115" t="s">
        <v>2165</v>
      </c>
      <c r="C115" t="s">
        <v>413</v>
      </c>
      <c r="D115" t="s">
        <v>1006</v>
      </c>
      <c r="E115" t="s">
        <v>1117</v>
      </c>
    </row>
    <row r="116" spans="1:5" x14ac:dyDescent="0.2">
      <c r="A116" t="s">
        <v>2166</v>
      </c>
      <c r="B116" t="s">
        <v>2167</v>
      </c>
      <c r="C116" t="s">
        <v>1024</v>
      </c>
      <c r="D116" t="s">
        <v>1006</v>
      </c>
      <c r="E116" t="s">
        <v>1025</v>
      </c>
    </row>
    <row r="117" spans="1:5" x14ac:dyDescent="0.2">
      <c r="A117" t="s">
        <v>1197</v>
      </c>
      <c r="B117" t="s">
        <v>1198</v>
      </c>
      <c r="C117" t="s">
        <v>1038</v>
      </c>
      <c r="D117" t="s">
        <v>1006</v>
      </c>
      <c r="E117" t="s">
        <v>1199</v>
      </c>
    </row>
    <row r="118" spans="1:5" x14ac:dyDescent="0.2">
      <c r="A118" t="s">
        <v>1200</v>
      </c>
      <c r="B118" t="s">
        <v>1773</v>
      </c>
      <c r="C118" t="s">
        <v>1265</v>
      </c>
      <c r="D118" t="s">
        <v>1006</v>
      </c>
      <c r="E118" t="s">
        <v>1266</v>
      </c>
    </row>
    <row r="119" spans="1:5" x14ac:dyDescent="0.2">
      <c r="A119" t="s">
        <v>2168</v>
      </c>
      <c r="B119" t="s">
        <v>2169</v>
      </c>
      <c r="C119" t="s">
        <v>123</v>
      </c>
      <c r="D119" t="s">
        <v>1006</v>
      </c>
      <c r="E119" t="s">
        <v>1203</v>
      </c>
    </row>
    <row r="120" spans="1:5" x14ac:dyDescent="0.2">
      <c r="A120" t="s">
        <v>1204</v>
      </c>
      <c r="B120" t="s">
        <v>3314</v>
      </c>
      <c r="C120" t="s">
        <v>1205</v>
      </c>
      <c r="D120" t="s">
        <v>1006</v>
      </c>
      <c r="E120" t="s">
        <v>1206</v>
      </c>
    </row>
    <row r="121" spans="1:5" x14ac:dyDescent="0.2">
      <c r="A121" t="s">
        <v>1774</v>
      </c>
      <c r="B121" t="s">
        <v>1775</v>
      </c>
      <c r="C121" t="s">
        <v>1005</v>
      </c>
      <c r="D121" t="s">
        <v>1006</v>
      </c>
      <c r="E121" t="s">
        <v>1524</v>
      </c>
    </row>
    <row r="122" spans="1:5" x14ac:dyDescent="0.2">
      <c r="A122" t="s">
        <v>2170</v>
      </c>
      <c r="B122" t="s">
        <v>2171</v>
      </c>
      <c r="C122" t="s">
        <v>2172</v>
      </c>
      <c r="D122" t="s">
        <v>1006</v>
      </c>
      <c r="E122" t="s">
        <v>1207</v>
      </c>
    </row>
    <row r="123" spans="1:5" x14ac:dyDescent="0.2">
      <c r="A123" t="s">
        <v>1208</v>
      </c>
      <c r="D123" t="s">
        <v>1006</v>
      </c>
    </row>
    <row r="124" spans="1:5" x14ac:dyDescent="0.2">
      <c r="A124" t="s">
        <v>2173</v>
      </c>
      <c r="B124" t="s">
        <v>2174</v>
      </c>
      <c r="C124" t="s">
        <v>2175</v>
      </c>
      <c r="D124" t="s">
        <v>1060</v>
      </c>
      <c r="E124" t="s">
        <v>1209</v>
      </c>
    </row>
    <row r="125" spans="1:5" x14ac:dyDescent="0.2">
      <c r="A125" t="s">
        <v>2176</v>
      </c>
      <c r="B125" t="s">
        <v>2177</v>
      </c>
      <c r="C125" t="s">
        <v>548</v>
      </c>
      <c r="D125" t="s">
        <v>1006</v>
      </c>
      <c r="E125" t="s">
        <v>1210</v>
      </c>
    </row>
    <row r="126" spans="1:5" x14ac:dyDescent="0.2">
      <c r="A126" t="s">
        <v>1211</v>
      </c>
      <c r="B126" t="s">
        <v>2178</v>
      </c>
      <c r="C126" t="s">
        <v>1426</v>
      </c>
      <c r="D126" t="s">
        <v>1006</v>
      </c>
      <c r="E126" t="s">
        <v>1212</v>
      </c>
    </row>
    <row r="127" spans="1:5" x14ac:dyDescent="0.2">
      <c r="A127" t="s">
        <v>1213</v>
      </c>
      <c r="B127" t="s">
        <v>1214</v>
      </c>
      <c r="C127" t="s">
        <v>1215</v>
      </c>
      <c r="D127" t="s">
        <v>1060</v>
      </c>
      <c r="E127" t="s">
        <v>1216</v>
      </c>
    </row>
    <row r="128" spans="1:5" x14ac:dyDescent="0.2">
      <c r="A128" t="s">
        <v>2179</v>
      </c>
      <c r="B128" t="s">
        <v>2180</v>
      </c>
      <c r="C128" t="s">
        <v>1005</v>
      </c>
      <c r="D128" t="s">
        <v>1006</v>
      </c>
      <c r="E128" t="s">
        <v>1017</v>
      </c>
    </row>
    <row r="129" spans="1:5" x14ac:dyDescent="0.2">
      <c r="A129" t="s">
        <v>1217</v>
      </c>
      <c r="B129" t="s">
        <v>2181</v>
      </c>
      <c r="C129" t="s">
        <v>1567</v>
      </c>
      <c r="D129" t="s">
        <v>1006</v>
      </c>
      <c r="E129" t="s">
        <v>1218</v>
      </c>
    </row>
    <row r="130" spans="1:5" x14ac:dyDescent="0.2">
      <c r="A130" t="s">
        <v>1219</v>
      </c>
      <c r="B130" t="s">
        <v>3158</v>
      </c>
      <c r="C130" t="s">
        <v>1918</v>
      </c>
      <c r="D130" t="s">
        <v>1006</v>
      </c>
      <c r="E130" t="s">
        <v>1919</v>
      </c>
    </row>
    <row r="131" spans="1:5" x14ac:dyDescent="0.2">
      <c r="A131" t="s">
        <v>2182</v>
      </c>
      <c r="B131" t="s">
        <v>2183</v>
      </c>
      <c r="C131" t="s">
        <v>2184</v>
      </c>
      <c r="D131" t="s">
        <v>1006</v>
      </c>
      <c r="E131" t="s">
        <v>1371</v>
      </c>
    </row>
    <row r="132" spans="1:5" x14ac:dyDescent="0.2">
      <c r="A132" t="s">
        <v>1222</v>
      </c>
      <c r="B132" t="s">
        <v>1776</v>
      </c>
      <c r="C132" t="s">
        <v>1005</v>
      </c>
      <c r="D132" t="s">
        <v>1006</v>
      </c>
      <c r="E132" t="s">
        <v>1400</v>
      </c>
    </row>
    <row r="133" spans="1:5" x14ac:dyDescent="0.2">
      <c r="A133" t="s">
        <v>2185</v>
      </c>
      <c r="B133" t="s">
        <v>2186</v>
      </c>
      <c r="C133" t="s">
        <v>1020</v>
      </c>
      <c r="D133" t="s">
        <v>1006</v>
      </c>
      <c r="E133" t="s">
        <v>1021</v>
      </c>
    </row>
    <row r="134" spans="1:5" x14ac:dyDescent="0.2">
      <c r="A134" t="s">
        <v>2187</v>
      </c>
      <c r="B134" t="s">
        <v>2188</v>
      </c>
      <c r="C134" t="s">
        <v>2189</v>
      </c>
      <c r="D134" t="s">
        <v>1006</v>
      </c>
      <c r="E134" t="s">
        <v>1223</v>
      </c>
    </row>
    <row r="135" spans="1:5" x14ac:dyDescent="0.2">
      <c r="A135" t="s">
        <v>2190</v>
      </c>
      <c r="B135" t="s">
        <v>2191</v>
      </c>
      <c r="C135" t="s">
        <v>1578</v>
      </c>
      <c r="D135" t="s">
        <v>1006</v>
      </c>
      <c r="E135" t="s">
        <v>1224</v>
      </c>
    </row>
    <row r="136" spans="1:5" x14ac:dyDescent="0.2">
      <c r="A136" t="s">
        <v>1225</v>
      </c>
      <c r="B136" t="s">
        <v>1226</v>
      </c>
      <c r="C136" t="s">
        <v>1227</v>
      </c>
      <c r="D136" t="s">
        <v>1006</v>
      </c>
      <c r="E136" t="s">
        <v>1228</v>
      </c>
    </row>
    <row r="137" spans="1:5" x14ac:dyDescent="0.2">
      <c r="A137" t="s">
        <v>2192</v>
      </c>
      <c r="B137" t="s">
        <v>2193</v>
      </c>
      <c r="C137" t="s">
        <v>1501</v>
      </c>
      <c r="D137" t="s">
        <v>1006</v>
      </c>
      <c r="E137" t="s">
        <v>1229</v>
      </c>
    </row>
    <row r="138" spans="1:5" x14ac:dyDescent="0.2">
      <c r="A138" t="s">
        <v>1230</v>
      </c>
    </row>
    <row r="139" spans="1:5" x14ac:dyDescent="0.2">
      <c r="A139" t="s">
        <v>2194</v>
      </c>
      <c r="B139" t="s">
        <v>2195</v>
      </c>
      <c r="C139" t="s">
        <v>2196</v>
      </c>
      <c r="D139" t="s">
        <v>1006</v>
      </c>
      <c r="E139" t="s">
        <v>1231</v>
      </c>
    </row>
    <row r="140" spans="1:5" x14ac:dyDescent="0.2">
      <c r="A140" t="s">
        <v>1232</v>
      </c>
      <c r="B140" t="s">
        <v>2197</v>
      </c>
      <c r="C140" t="s">
        <v>1005</v>
      </c>
      <c r="D140" t="s">
        <v>1006</v>
      </c>
      <c r="E140" t="s">
        <v>1017</v>
      </c>
    </row>
    <row r="141" spans="1:5" x14ac:dyDescent="0.2">
      <c r="A141" t="s">
        <v>1233</v>
      </c>
      <c r="B141" t="s">
        <v>1234</v>
      </c>
      <c r="C141" t="s">
        <v>1235</v>
      </c>
      <c r="D141" t="s">
        <v>1006</v>
      </c>
      <c r="E141" t="s">
        <v>1236</v>
      </c>
    </row>
    <row r="142" spans="1:5" x14ac:dyDescent="0.2">
      <c r="A142" t="s">
        <v>3504</v>
      </c>
      <c r="B142" t="s">
        <v>3505</v>
      </c>
      <c r="C142" t="s">
        <v>1048</v>
      </c>
      <c r="D142" t="s">
        <v>1006</v>
      </c>
      <c r="E142">
        <v>53214</v>
      </c>
    </row>
    <row r="143" spans="1:5" x14ac:dyDescent="0.2">
      <c r="A143" t="s">
        <v>2198</v>
      </c>
      <c r="B143" t="s">
        <v>2199</v>
      </c>
      <c r="C143" t="s">
        <v>1065</v>
      </c>
      <c r="D143" t="s">
        <v>1006</v>
      </c>
      <c r="E143" t="s">
        <v>1066</v>
      </c>
    </row>
    <row r="144" spans="1:5" x14ac:dyDescent="0.2">
      <c r="A144" t="s">
        <v>1237</v>
      </c>
      <c r="B144" t="s">
        <v>2200</v>
      </c>
      <c r="C144" t="s">
        <v>1048</v>
      </c>
      <c r="D144" t="s">
        <v>1006</v>
      </c>
      <c r="E144" t="s">
        <v>1238</v>
      </c>
    </row>
    <row r="145" spans="1:5" x14ac:dyDescent="0.2">
      <c r="A145" t="s">
        <v>1239</v>
      </c>
    </row>
    <row r="146" spans="1:5" x14ac:dyDescent="0.2">
      <c r="A146" t="s">
        <v>1777</v>
      </c>
    </row>
    <row r="147" spans="1:5" x14ac:dyDescent="0.2">
      <c r="A147" t="s">
        <v>3159</v>
      </c>
      <c r="B147" t="s">
        <v>3160</v>
      </c>
      <c r="C147" t="s">
        <v>3161</v>
      </c>
      <c r="D147" t="s">
        <v>27</v>
      </c>
      <c r="E147" t="s">
        <v>3162</v>
      </c>
    </row>
    <row r="148" spans="1:5" x14ac:dyDescent="0.2">
      <c r="A148" t="s">
        <v>2201</v>
      </c>
      <c r="B148" t="s">
        <v>1240</v>
      </c>
      <c r="C148" t="s">
        <v>1241</v>
      </c>
      <c r="D148" t="s">
        <v>1006</v>
      </c>
      <c r="E148" t="s">
        <v>1190</v>
      </c>
    </row>
    <row r="149" spans="1:5" x14ac:dyDescent="0.2">
      <c r="A149" t="s">
        <v>1242</v>
      </c>
      <c r="B149" t="s">
        <v>1243</v>
      </c>
      <c r="C149" t="s">
        <v>1244</v>
      </c>
      <c r="D149" t="s">
        <v>1006</v>
      </c>
      <c r="E149" t="s">
        <v>1245</v>
      </c>
    </row>
    <row r="150" spans="1:5" x14ac:dyDescent="0.2">
      <c r="A150" t="s">
        <v>2202</v>
      </c>
      <c r="B150" t="s">
        <v>2203</v>
      </c>
      <c r="C150" t="s">
        <v>1005</v>
      </c>
      <c r="D150" t="s">
        <v>1006</v>
      </c>
      <c r="E150" t="s">
        <v>1246</v>
      </c>
    </row>
    <row r="151" spans="1:5" x14ac:dyDescent="0.2">
      <c r="A151" t="s">
        <v>2204</v>
      </c>
      <c r="B151" t="s">
        <v>1778</v>
      </c>
      <c r="C151" t="s">
        <v>1779</v>
      </c>
      <c r="D151" t="s">
        <v>1060</v>
      </c>
      <c r="E151" t="s">
        <v>1780</v>
      </c>
    </row>
    <row r="152" spans="1:5" x14ac:dyDescent="0.2">
      <c r="A152" t="s">
        <v>1247</v>
      </c>
      <c r="B152" t="s">
        <v>1248</v>
      </c>
      <c r="C152" t="s">
        <v>1249</v>
      </c>
      <c r="D152" t="s">
        <v>1006</v>
      </c>
      <c r="E152" t="s">
        <v>1250</v>
      </c>
    </row>
    <row r="153" spans="1:5" x14ac:dyDescent="0.2">
      <c r="A153" t="s">
        <v>1251</v>
      </c>
      <c r="B153" t="s">
        <v>1252</v>
      </c>
      <c r="C153" t="s">
        <v>1005</v>
      </c>
      <c r="D153" t="s">
        <v>1006</v>
      </c>
      <c r="E153" t="s">
        <v>1085</v>
      </c>
    </row>
    <row r="154" spans="1:5" x14ac:dyDescent="0.2">
      <c r="A154" t="s">
        <v>1253</v>
      </c>
      <c r="B154" t="s">
        <v>1254</v>
      </c>
      <c r="C154" t="s">
        <v>1048</v>
      </c>
      <c r="D154" t="s">
        <v>1006</v>
      </c>
      <c r="E154" t="s">
        <v>1255</v>
      </c>
    </row>
    <row r="155" spans="1:5" x14ac:dyDescent="0.2">
      <c r="A155" t="s">
        <v>2205</v>
      </c>
      <c r="B155" t="s">
        <v>2206</v>
      </c>
      <c r="C155" t="s">
        <v>1227</v>
      </c>
      <c r="D155" t="s">
        <v>1006</v>
      </c>
      <c r="E155" t="s">
        <v>1256</v>
      </c>
    </row>
    <row r="156" spans="1:5" x14ac:dyDescent="0.2">
      <c r="A156" t="s">
        <v>1257</v>
      </c>
    </row>
    <row r="157" spans="1:5" x14ac:dyDescent="0.2">
      <c r="A157" t="s">
        <v>2207</v>
      </c>
      <c r="B157" t="s">
        <v>2208</v>
      </c>
      <c r="C157" t="s">
        <v>2209</v>
      </c>
      <c r="D157" t="s">
        <v>1006</v>
      </c>
      <c r="E157" t="s">
        <v>1258</v>
      </c>
    </row>
    <row r="158" spans="1:5" x14ac:dyDescent="0.2">
      <c r="A158" t="s">
        <v>2210</v>
      </c>
      <c r="B158" t="s">
        <v>1781</v>
      </c>
      <c r="C158" t="s">
        <v>1782</v>
      </c>
      <c r="D158" t="s">
        <v>1006</v>
      </c>
      <c r="E158" t="s">
        <v>1259</v>
      </c>
    </row>
    <row r="159" spans="1:5" x14ac:dyDescent="0.2">
      <c r="A159" t="s">
        <v>3315</v>
      </c>
      <c r="B159" t="s">
        <v>3316</v>
      </c>
      <c r="C159" t="s">
        <v>3317</v>
      </c>
      <c r="D159" t="s">
        <v>3318</v>
      </c>
      <c r="E159" t="s">
        <v>3319</v>
      </c>
    </row>
    <row r="160" spans="1:5" x14ac:dyDescent="0.2">
      <c r="A160" t="s">
        <v>2211</v>
      </c>
      <c r="B160" t="s">
        <v>2212</v>
      </c>
      <c r="C160" t="s">
        <v>1044</v>
      </c>
      <c r="D160" t="s">
        <v>1006</v>
      </c>
      <c r="E160" t="s">
        <v>1012</v>
      </c>
    </row>
    <row r="161" spans="1:5" x14ac:dyDescent="0.2">
      <c r="A161" t="s">
        <v>2213</v>
      </c>
      <c r="B161" t="s">
        <v>2214</v>
      </c>
      <c r="C161" t="s">
        <v>1005</v>
      </c>
      <c r="D161" t="s">
        <v>1006</v>
      </c>
      <c r="E161" t="s">
        <v>1128</v>
      </c>
    </row>
    <row r="162" spans="1:5" x14ac:dyDescent="0.2">
      <c r="A162" t="s">
        <v>2215</v>
      </c>
      <c r="B162" t="s">
        <v>2216</v>
      </c>
      <c r="C162" t="s">
        <v>413</v>
      </c>
      <c r="D162" t="s">
        <v>1006</v>
      </c>
      <c r="E162" t="s">
        <v>1117</v>
      </c>
    </row>
    <row r="163" spans="1:5" x14ac:dyDescent="0.2">
      <c r="A163" t="s">
        <v>2217</v>
      </c>
      <c r="B163" t="s">
        <v>2218</v>
      </c>
      <c r="C163" t="s">
        <v>1452</v>
      </c>
      <c r="D163" t="s">
        <v>1006</v>
      </c>
      <c r="E163" t="s">
        <v>1176</v>
      </c>
    </row>
    <row r="164" spans="1:5" x14ac:dyDescent="0.2">
      <c r="A164" t="s">
        <v>1261</v>
      </c>
      <c r="B164" t="s">
        <v>2219</v>
      </c>
      <c r="C164" t="s">
        <v>1005</v>
      </c>
      <c r="D164" t="s">
        <v>1006</v>
      </c>
      <c r="E164" t="s">
        <v>1262</v>
      </c>
    </row>
    <row r="165" spans="1:5" x14ac:dyDescent="0.2">
      <c r="A165" t="s">
        <v>1783</v>
      </c>
      <c r="B165" t="s">
        <v>1784</v>
      </c>
      <c r="C165" t="s">
        <v>1283</v>
      </c>
      <c r="D165" t="s">
        <v>1006</v>
      </c>
      <c r="E165" t="s">
        <v>1152</v>
      </c>
    </row>
    <row r="166" spans="1:5" x14ac:dyDescent="0.2">
      <c r="A166" t="s">
        <v>1263</v>
      </c>
      <c r="B166" t="s">
        <v>1264</v>
      </c>
      <c r="C166" t="s">
        <v>1265</v>
      </c>
      <c r="D166" t="s">
        <v>1006</v>
      </c>
      <c r="E166" t="s">
        <v>1266</v>
      </c>
    </row>
    <row r="167" spans="1:5" x14ac:dyDescent="0.2">
      <c r="A167" t="s">
        <v>1267</v>
      </c>
      <c r="B167" t="s">
        <v>1268</v>
      </c>
      <c r="C167" t="s">
        <v>1269</v>
      </c>
      <c r="D167" t="s">
        <v>1006</v>
      </c>
      <c r="E167" t="s">
        <v>1270</v>
      </c>
    </row>
    <row r="168" spans="1:5" x14ac:dyDescent="0.2">
      <c r="A168" t="s">
        <v>1785</v>
      </c>
      <c r="B168" t="s">
        <v>1786</v>
      </c>
      <c r="C168" t="s">
        <v>1392</v>
      </c>
      <c r="D168" t="s">
        <v>1006</v>
      </c>
      <c r="E168" t="s">
        <v>1787</v>
      </c>
    </row>
    <row r="169" spans="1:5" x14ac:dyDescent="0.2">
      <c r="A169" t="s">
        <v>1788</v>
      </c>
      <c r="B169" t="s">
        <v>1271</v>
      </c>
      <c r="C169" t="s">
        <v>1005</v>
      </c>
      <c r="D169" t="s">
        <v>1006</v>
      </c>
      <c r="E169" t="s">
        <v>1272</v>
      </c>
    </row>
    <row r="170" spans="1:5" x14ac:dyDescent="0.2">
      <c r="A170" t="s">
        <v>1789</v>
      </c>
      <c r="B170" t="s">
        <v>1790</v>
      </c>
      <c r="C170" t="s">
        <v>1791</v>
      </c>
      <c r="D170" t="s">
        <v>1006</v>
      </c>
      <c r="E170" t="s">
        <v>1792</v>
      </c>
    </row>
    <row r="171" spans="1:5" x14ac:dyDescent="0.2">
      <c r="A171" t="s">
        <v>2220</v>
      </c>
      <c r="B171" t="s">
        <v>2221</v>
      </c>
      <c r="C171" t="s">
        <v>1244</v>
      </c>
      <c r="D171" t="s">
        <v>1006</v>
      </c>
      <c r="E171" t="s">
        <v>1245</v>
      </c>
    </row>
    <row r="172" spans="1:5" x14ac:dyDescent="0.2">
      <c r="A172" t="s">
        <v>1273</v>
      </c>
      <c r="B172" t="s">
        <v>2222</v>
      </c>
      <c r="C172" t="s">
        <v>1059</v>
      </c>
      <c r="D172" t="s">
        <v>1060</v>
      </c>
      <c r="E172" t="s">
        <v>1061</v>
      </c>
    </row>
    <row r="173" spans="1:5" x14ac:dyDescent="0.2">
      <c r="A173" t="s">
        <v>2223</v>
      </c>
      <c r="B173" t="s">
        <v>2224</v>
      </c>
      <c r="C173" t="s">
        <v>670</v>
      </c>
      <c r="D173" t="s">
        <v>1006</v>
      </c>
      <c r="E173" t="s">
        <v>1274</v>
      </c>
    </row>
    <row r="174" spans="1:5" x14ac:dyDescent="0.2">
      <c r="A174" t="s">
        <v>2225</v>
      </c>
      <c r="B174" t="s">
        <v>2226</v>
      </c>
      <c r="C174" t="s">
        <v>1005</v>
      </c>
      <c r="D174" t="s">
        <v>1006</v>
      </c>
      <c r="E174" t="s">
        <v>1085</v>
      </c>
    </row>
    <row r="175" spans="1:5" x14ac:dyDescent="0.2">
      <c r="A175" t="s">
        <v>1275</v>
      </c>
      <c r="B175" t="s">
        <v>1276</v>
      </c>
      <c r="C175" t="s">
        <v>1005</v>
      </c>
      <c r="D175" t="s">
        <v>1006</v>
      </c>
      <c r="E175" t="s">
        <v>1246</v>
      </c>
    </row>
    <row r="176" spans="1:5" x14ac:dyDescent="0.2">
      <c r="A176" t="s">
        <v>2227</v>
      </c>
      <c r="B176" t="s">
        <v>2228</v>
      </c>
      <c r="C176" t="s">
        <v>2229</v>
      </c>
      <c r="D176" t="s">
        <v>1107</v>
      </c>
      <c r="E176" t="s">
        <v>1277</v>
      </c>
    </row>
    <row r="177" spans="1:5" x14ac:dyDescent="0.2">
      <c r="A177" t="s">
        <v>2230</v>
      </c>
      <c r="B177" t="s">
        <v>2231</v>
      </c>
      <c r="C177" t="s">
        <v>1269</v>
      </c>
      <c r="D177" t="s">
        <v>1006</v>
      </c>
      <c r="E177" t="s">
        <v>1270</v>
      </c>
    </row>
    <row r="178" spans="1:5" x14ac:dyDescent="0.2">
      <c r="A178" t="s">
        <v>1278</v>
      </c>
      <c r="B178" t="s">
        <v>1279</v>
      </c>
      <c r="C178" t="s">
        <v>1280</v>
      </c>
      <c r="D178" t="s">
        <v>1006</v>
      </c>
      <c r="E178" t="s">
        <v>1206</v>
      </c>
    </row>
    <row r="179" spans="1:5" x14ac:dyDescent="0.2">
      <c r="A179" t="s">
        <v>1281</v>
      </c>
      <c r="B179" t="s">
        <v>1282</v>
      </c>
      <c r="C179" t="s">
        <v>1283</v>
      </c>
      <c r="D179" t="s">
        <v>1006</v>
      </c>
      <c r="E179" t="s">
        <v>1284</v>
      </c>
    </row>
    <row r="180" spans="1:5" x14ac:dyDescent="0.2">
      <c r="A180" t="s">
        <v>1285</v>
      </c>
    </row>
    <row r="181" spans="1:5" x14ac:dyDescent="0.2">
      <c r="A181" t="s">
        <v>2232</v>
      </c>
      <c r="B181" t="s">
        <v>2233</v>
      </c>
      <c r="C181" t="s">
        <v>1005</v>
      </c>
      <c r="D181" t="s">
        <v>1006</v>
      </c>
      <c r="E181" t="s">
        <v>1286</v>
      </c>
    </row>
    <row r="182" spans="1:5" x14ac:dyDescent="0.2">
      <c r="A182" t="s">
        <v>1287</v>
      </c>
      <c r="B182" t="s">
        <v>1288</v>
      </c>
      <c r="C182" t="s">
        <v>1289</v>
      </c>
      <c r="D182" t="s">
        <v>1006</v>
      </c>
      <c r="E182" t="s">
        <v>1290</v>
      </c>
    </row>
    <row r="183" spans="1:5" x14ac:dyDescent="0.2">
      <c r="A183" t="s">
        <v>3499</v>
      </c>
      <c r="B183" t="s">
        <v>3500</v>
      </c>
      <c r="C183" t="s">
        <v>3501</v>
      </c>
      <c r="D183" t="s">
        <v>1060</v>
      </c>
      <c r="E183">
        <v>55113</v>
      </c>
    </row>
    <row r="184" spans="1:5" x14ac:dyDescent="0.2">
      <c r="A184" t="s">
        <v>2234</v>
      </c>
      <c r="B184" t="s">
        <v>2235</v>
      </c>
      <c r="C184" t="s">
        <v>1005</v>
      </c>
      <c r="D184" t="s">
        <v>1006</v>
      </c>
      <c r="E184" t="s">
        <v>1017</v>
      </c>
    </row>
    <row r="185" spans="1:5" x14ac:dyDescent="0.2">
      <c r="A185" t="s">
        <v>2236</v>
      </c>
      <c r="B185" t="s">
        <v>2237</v>
      </c>
      <c r="C185" t="s">
        <v>2238</v>
      </c>
      <c r="D185" t="s">
        <v>1107</v>
      </c>
      <c r="E185" t="s">
        <v>1295</v>
      </c>
    </row>
    <row r="186" spans="1:5" x14ac:dyDescent="0.2">
      <c r="A186" t="s">
        <v>1291</v>
      </c>
      <c r="B186" t="s">
        <v>1292</v>
      </c>
      <c r="C186" t="s">
        <v>1005</v>
      </c>
      <c r="D186" t="s">
        <v>1006</v>
      </c>
      <c r="E186" t="s">
        <v>1011</v>
      </c>
    </row>
    <row r="187" spans="1:5" x14ac:dyDescent="0.2">
      <c r="A187" t="s">
        <v>1293</v>
      </c>
      <c r="B187" t="s">
        <v>1294</v>
      </c>
      <c r="C187" t="s">
        <v>1005</v>
      </c>
      <c r="D187" t="s">
        <v>1006</v>
      </c>
      <c r="E187" t="s">
        <v>1147</v>
      </c>
    </row>
    <row r="188" spans="1:5" x14ac:dyDescent="0.2">
      <c r="A188" t="s">
        <v>1793</v>
      </c>
      <c r="B188" t="s">
        <v>1794</v>
      </c>
      <c r="C188" t="s">
        <v>1795</v>
      </c>
      <c r="D188" t="s">
        <v>1006</v>
      </c>
      <c r="E188" t="s">
        <v>1796</v>
      </c>
    </row>
    <row r="189" spans="1:5" x14ac:dyDescent="0.2">
      <c r="A189" t="s">
        <v>1296</v>
      </c>
      <c r="B189" t="s">
        <v>1797</v>
      </c>
      <c r="C189" t="s">
        <v>1297</v>
      </c>
      <c r="D189" t="s">
        <v>1006</v>
      </c>
      <c r="E189" t="s">
        <v>1298</v>
      </c>
    </row>
    <row r="190" spans="1:5" x14ac:dyDescent="0.2">
      <c r="A190" t="s">
        <v>2239</v>
      </c>
      <c r="B190" t="s">
        <v>2240</v>
      </c>
      <c r="C190" t="s">
        <v>1005</v>
      </c>
      <c r="D190" t="s">
        <v>1006</v>
      </c>
      <c r="E190" t="s">
        <v>1021</v>
      </c>
    </row>
    <row r="191" spans="1:5" x14ac:dyDescent="0.2">
      <c r="A191" t="s">
        <v>1299</v>
      </c>
      <c r="B191" t="s">
        <v>2241</v>
      </c>
      <c r="C191" t="s">
        <v>1005</v>
      </c>
      <c r="D191" t="s">
        <v>1006</v>
      </c>
      <c r="E191" t="s">
        <v>1128</v>
      </c>
    </row>
    <row r="192" spans="1:5" x14ac:dyDescent="0.2">
      <c r="A192" t="s">
        <v>2242</v>
      </c>
      <c r="B192" t="s">
        <v>1300</v>
      </c>
      <c r="C192" t="s">
        <v>1094</v>
      </c>
      <c r="D192" t="s">
        <v>1006</v>
      </c>
      <c r="E192" t="s">
        <v>1095</v>
      </c>
    </row>
    <row r="193" spans="1:5" x14ac:dyDescent="0.2">
      <c r="A193" t="s">
        <v>2243</v>
      </c>
      <c r="B193" t="s">
        <v>2244</v>
      </c>
      <c r="C193" t="s">
        <v>2245</v>
      </c>
      <c r="D193" t="s">
        <v>1301</v>
      </c>
      <c r="E193" t="s">
        <v>1302</v>
      </c>
    </row>
    <row r="194" spans="1:5" x14ac:dyDescent="0.2">
      <c r="A194" t="s">
        <v>2246</v>
      </c>
      <c r="B194" t="s">
        <v>2247</v>
      </c>
      <c r="C194" t="s">
        <v>1005</v>
      </c>
      <c r="D194" t="s">
        <v>1006</v>
      </c>
      <c r="E194" t="s">
        <v>1272</v>
      </c>
    </row>
    <row r="195" spans="1:5" x14ac:dyDescent="0.2">
      <c r="A195" t="s">
        <v>3163</v>
      </c>
      <c r="B195" t="s">
        <v>3164</v>
      </c>
      <c r="C195" t="s">
        <v>1038</v>
      </c>
      <c r="D195" t="s">
        <v>1006</v>
      </c>
      <c r="E195" t="s">
        <v>1039</v>
      </c>
    </row>
    <row r="196" spans="1:5" x14ac:dyDescent="0.2">
      <c r="A196" t="s">
        <v>1303</v>
      </c>
    </row>
    <row r="197" spans="1:5" x14ac:dyDescent="0.2">
      <c r="A197" t="s">
        <v>1304</v>
      </c>
      <c r="B197" t="s">
        <v>1305</v>
      </c>
      <c r="C197" t="s">
        <v>1306</v>
      </c>
      <c r="D197" t="s">
        <v>1006</v>
      </c>
      <c r="E197" t="s">
        <v>1307</v>
      </c>
    </row>
    <row r="198" spans="1:5" x14ac:dyDescent="0.2">
      <c r="A198" t="s">
        <v>1798</v>
      </c>
      <c r="B198" t="s">
        <v>1799</v>
      </c>
      <c r="C198" t="s">
        <v>1005</v>
      </c>
      <c r="D198" t="s">
        <v>1006</v>
      </c>
      <c r="E198" t="s">
        <v>1147</v>
      </c>
    </row>
    <row r="199" spans="1:5" x14ac:dyDescent="0.2">
      <c r="A199" t="s">
        <v>1798</v>
      </c>
      <c r="B199" t="s">
        <v>2248</v>
      </c>
      <c r="C199" t="s">
        <v>1005</v>
      </c>
      <c r="D199" t="s">
        <v>1006</v>
      </c>
      <c r="E199" t="s">
        <v>1147</v>
      </c>
    </row>
    <row r="200" spans="1:5" x14ac:dyDescent="0.2">
      <c r="A200" t="s">
        <v>1800</v>
      </c>
      <c r="B200" t="s">
        <v>1801</v>
      </c>
      <c r="C200" t="s">
        <v>1048</v>
      </c>
      <c r="D200" t="s">
        <v>1006</v>
      </c>
      <c r="E200" t="s">
        <v>1310</v>
      </c>
    </row>
    <row r="201" spans="1:5" x14ac:dyDescent="0.2">
      <c r="A201" t="s">
        <v>2249</v>
      </c>
      <c r="B201" t="s">
        <v>2250</v>
      </c>
      <c r="C201" t="s">
        <v>2251</v>
      </c>
      <c r="D201" t="s">
        <v>1308</v>
      </c>
      <c r="E201" t="s">
        <v>1309</v>
      </c>
    </row>
    <row r="202" spans="1:5" x14ac:dyDescent="0.2">
      <c r="A202" t="s">
        <v>1311</v>
      </c>
      <c r="B202" t="s">
        <v>1312</v>
      </c>
      <c r="C202" t="s">
        <v>1313</v>
      </c>
      <c r="D202" t="s">
        <v>1314</v>
      </c>
      <c r="E202" t="s">
        <v>1315</v>
      </c>
    </row>
    <row r="203" spans="1:5" x14ac:dyDescent="0.2">
      <c r="A203" t="s">
        <v>2252</v>
      </c>
      <c r="B203" t="s">
        <v>2253</v>
      </c>
      <c r="C203" t="s">
        <v>1005</v>
      </c>
      <c r="D203" t="s">
        <v>1006</v>
      </c>
      <c r="E203" t="s">
        <v>1032</v>
      </c>
    </row>
    <row r="204" spans="1:5" x14ac:dyDescent="0.2">
      <c r="A204" t="s">
        <v>3165</v>
      </c>
      <c r="B204" t="s">
        <v>3166</v>
      </c>
      <c r="C204" t="s">
        <v>2016</v>
      </c>
      <c r="D204" t="s">
        <v>1006</v>
      </c>
      <c r="E204" t="s">
        <v>3167</v>
      </c>
    </row>
    <row r="205" spans="1:5" x14ac:dyDescent="0.2">
      <c r="A205" t="s">
        <v>1316</v>
      </c>
      <c r="B205" t="s">
        <v>1317</v>
      </c>
      <c r="C205" t="s">
        <v>1318</v>
      </c>
      <c r="D205" t="s">
        <v>1006</v>
      </c>
      <c r="E205" t="s">
        <v>1319</v>
      </c>
    </row>
    <row r="206" spans="1:5" x14ac:dyDescent="0.2">
      <c r="A206" t="s">
        <v>3320</v>
      </c>
      <c r="B206" t="s">
        <v>3321</v>
      </c>
      <c r="C206" t="s">
        <v>1501</v>
      </c>
      <c r="D206" t="s">
        <v>1006</v>
      </c>
      <c r="E206" t="s">
        <v>1502</v>
      </c>
    </row>
    <row r="207" spans="1:5" x14ac:dyDescent="0.2">
      <c r="A207" t="s">
        <v>1320</v>
      </c>
    </row>
    <row r="208" spans="1:5" x14ac:dyDescent="0.2">
      <c r="A208" t="s">
        <v>1321</v>
      </c>
      <c r="B208" t="s">
        <v>3322</v>
      </c>
      <c r="C208" t="s">
        <v>1179</v>
      </c>
      <c r="D208" t="s">
        <v>1006</v>
      </c>
      <c r="E208" t="s">
        <v>1180</v>
      </c>
    </row>
    <row r="209" spans="1:5" x14ac:dyDescent="0.2">
      <c r="A209" t="s">
        <v>2254</v>
      </c>
      <c r="B209" t="s">
        <v>2255</v>
      </c>
      <c r="C209" t="s">
        <v>1044</v>
      </c>
      <c r="D209" t="s">
        <v>1006</v>
      </c>
      <c r="E209" t="s">
        <v>1012</v>
      </c>
    </row>
    <row r="210" spans="1:5" x14ac:dyDescent="0.2">
      <c r="A210" t="s">
        <v>1322</v>
      </c>
      <c r="B210" t="s">
        <v>1323</v>
      </c>
      <c r="C210" t="s">
        <v>1005</v>
      </c>
      <c r="D210" t="s">
        <v>1006</v>
      </c>
      <c r="E210" t="s">
        <v>1246</v>
      </c>
    </row>
    <row r="211" spans="1:5" x14ac:dyDescent="0.2">
      <c r="A211" t="s">
        <v>1802</v>
      </c>
      <c r="B211" t="s">
        <v>1803</v>
      </c>
      <c r="C211" t="s">
        <v>1065</v>
      </c>
      <c r="D211" t="s">
        <v>1006</v>
      </c>
      <c r="E211" t="s">
        <v>1066</v>
      </c>
    </row>
    <row r="212" spans="1:5" x14ac:dyDescent="0.2">
      <c r="A212" t="s">
        <v>1324</v>
      </c>
      <c r="B212" t="s">
        <v>1325</v>
      </c>
      <c r="C212" t="s">
        <v>1044</v>
      </c>
      <c r="D212" t="s">
        <v>1006</v>
      </c>
      <c r="E212" t="s">
        <v>1012</v>
      </c>
    </row>
    <row r="213" spans="1:5" x14ac:dyDescent="0.2">
      <c r="A213" t="s">
        <v>2256</v>
      </c>
      <c r="B213" t="s">
        <v>2257</v>
      </c>
      <c r="C213" t="s">
        <v>1434</v>
      </c>
      <c r="D213" t="s">
        <v>1006</v>
      </c>
      <c r="E213" t="s">
        <v>1326</v>
      </c>
    </row>
    <row r="214" spans="1:5" x14ac:dyDescent="0.2">
      <c r="A214" t="s">
        <v>1327</v>
      </c>
      <c r="B214" t="s">
        <v>1328</v>
      </c>
      <c r="C214" t="s">
        <v>1005</v>
      </c>
      <c r="D214" t="s">
        <v>1006</v>
      </c>
      <c r="E214" t="s">
        <v>1011</v>
      </c>
    </row>
    <row r="215" spans="1:5" x14ac:dyDescent="0.2">
      <c r="A215" t="s">
        <v>1329</v>
      </c>
      <c r="B215" t="s">
        <v>1804</v>
      </c>
      <c r="C215" t="s">
        <v>1044</v>
      </c>
      <c r="D215" t="s">
        <v>1006</v>
      </c>
      <c r="E215" t="s">
        <v>1012</v>
      </c>
    </row>
    <row r="216" spans="1:5" x14ac:dyDescent="0.2">
      <c r="A216" t="s">
        <v>2258</v>
      </c>
      <c r="B216" t="s">
        <v>2259</v>
      </c>
      <c r="C216" t="s">
        <v>1044</v>
      </c>
      <c r="D216" t="s">
        <v>1006</v>
      </c>
      <c r="E216" t="s">
        <v>1012</v>
      </c>
    </row>
    <row r="217" spans="1:5" x14ac:dyDescent="0.2">
      <c r="A217" t="s">
        <v>1330</v>
      </c>
      <c r="B217" t="s">
        <v>2260</v>
      </c>
      <c r="C217" t="s">
        <v>1485</v>
      </c>
      <c r="D217" t="s">
        <v>1006</v>
      </c>
      <c r="E217" t="s">
        <v>1331</v>
      </c>
    </row>
    <row r="218" spans="1:5" x14ac:dyDescent="0.2">
      <c r="A218" t="s">
        <v>1332</v>
      </c>
      <c r="B218" t="s">
        <v>1333</v>
      </c>
      <c r="C218" t="s">
        <v>1005</v>
      </c>
      <c r="D218" t="s">
        <v>1006</v>
      </c>
      <c r="E218" t="s">
        <v>1017</v>
      </c>
    </row>
    <row r="219" spans="1:5" x14ac:dyDescent="0.2">
      <c r="A219" t="s">
        <v>1805</v>
      </c>
      <c r="B219" t="s">
        <v>1806</v>
      </c>
      <c r="C219" t="s">
        <v>127</v>
      </c>
      <c r="D219" t="s">
        <v>1006</v>
      </c>
      <c r="E219" t="s">
        <v>1495</v>
      </c>
    </row>
    <row r="220" spans="1:5" x14ac:dyDescent="0.2">
      <c r="A220" t="s">
        <v>2261</v>
      </c>
      <c r="B220" t="s">
        <v>2262</v>
      </c>
      <c r="C220" t="s">
        <v>670</v>
      </c>
      <c r="D220" t="s">
        <v>1006</v>
      </c>
      <c r="E220" t="s">
        <v>1274</v>
      </c>
    </row>
    <row r="221" spans="1:5" x14ac:dyDescent="0.2">
      <c r="A221" t="s">
        <v>1807</v>
      </c>
    </row>
    <row r="222" spans="1:5" x14ac:dyDescent="0.2">
      <c r="A222" t="s">
        <v>2263</v>
      </c>
      <c r="B222" t="s">
        <v>2264</v>
      </c>
      <c r="C222" t="s">
        <v>1005</v>
      </c>
      <c r="D222" t="s">
        <v>1006</v>
      </c>
      <c r="E222" t="s">
        <v>1334</v>
      </c>
    </row>
    <row r="223" spans="1:5" x14ac:dyDescent="0.2">
      <c r="A223" t="s">
        <v>1335</v>
      </c>
      <c r="B223" t="s">
        <v>1336</v>
      </c>
      <c r="C223" t="s">
        <v>1337</v>
      </c>
      <c r="D223" t="s">
        <v>1006</v>
      </c>
      <c r="E223" t="s">
        <v>1338</v>
      </c>
    </row>
    <row r="224" spans="1:5" x14ac:dyDescent="0.2">
      <c r="A224" t="s">
        <v>1808</v>
      </c>
      <c r="B224" t="s">
        <v>1809</v>
      </c>
      <c r="C224" t="s">
        <v>1810</v>
      </c>
      <c r="D224" t="s">
        <v>1107</v>
      </c>
      <c r="E224" t="s">
        <v>1811</v>
      </c>
    </row>
    <row r="225" spans="1:5" x14ac:dyDescent="0.2">
      <c r="A225" t="s">
        <v>1340</v>
      </c>
      <c r="B225" t="s">
        <v>3168</v>
      </c>
      <c r="C225" t="s">
        <v>1341</v>
      </c>
      <c r="D225" t="s">
        <v>1126</v>
      </c>
      <c r="E225" t="s">
        <v>1342</v>
      </c>
    </row>
    <row r="226" spans="1:5" x14ac:dyDescent="0.2">
      <c r="A226" t="s">
        <v>1343</v>
      </c>
      <c r="B226" t="s">
        <v>1344</v>
      </c>
      <c r="C226" t="s">
        <v>1015</v>
      </c>
      <c r="D226" t="s">
        <v>1006</v>
      </c>
      <c r="E226" t="s">
        <v>1016</v>
      </c>
    </row>
    <row r="227" spans="1:5" x14ac:dyDescent="0.2">
      <c r="A227" t="s">
        <v>1812</v>
      </c>
    </row>
    <row r="228" spans="1:5" x14ac:dyDescent="0.2">
      <c r="A228" t="s">
        <v>1345</v>
      </c>
      <c r="B228" t="s">
        <v>2266</v>
      </c>
      <c r="C228" t="s">
        <v>2267</v>
      </c>
      <c r="D228" t="s">
        <v>1006</v>
      </c>
      <c r="E228" t="s">
        <v>1346</v>
      </c>
    </row>
    <row r="229" spans="1:5" x14ac:dyDescent="0.2">
      <c r="A229" t="s">
        <v>2268</v>
      </c>
      <c r="B229" t="s">
        <v>748</v>
      </c>
      <c r="C229" t="s">
        <v>1409</v>
      </c>
      <c r="D229" t="s">
        <v>1006</v>
      </c>
      <c r="E229" t="s">
        <v>1347</v>
      </c>
    </row>
    <row r="230" spans="1:5" x14ac:dyDescent="0.2">
      <c r="A230" t="s">
        <v>1813</v>
      </c>
      <c r="B230" t="s">
        <v>1814</v>
      </c>
      <c r="C230" t="s">
        <v>601</v>
      </c>
      <c r="D230" t="s">
        <v>1464</v>
      </c>
      <c r="E230" t="s">
        <v>1815</v>
      </c>
    </row>
    <row r="231" spans="1:5" x14ac:dyDescent="0.2">
      <c r="A231" t="s">
        <v>1348</v>
      </c>
      <c r="B231" t="s">
        <v>1816</v>
      </c>
      <c r="C231" t="s">
        <v>1269</v>
      </c>
      <c r="D231" t="s">
        <v>1006</v>
      </c>
      <c r="E231" t="s">
        <v>1817</v>
      </c>
    </row>
    <row r="232" spans="1:5" x14ac:dyDescent="0.2">
      <c r="A232" t="s">
        <v>3169</v>
      </c>
      <c r="B232" t="s">
        <v>3170</v>
      </c>
      <c r="C232" t="s">
        <v>1048</v>
      </c>
      <c r="D232" t="s">
        <v>1006</v>
      </c>
      <c r="E232" t="s">
        <v>1049</v>
      </c>
    </row>
    <row r="233" spans="1:5" x14ac:dyDescent="0.2">
      <c r="A233" t="s">
        <v>1349</v>
      </c>
      <c r="B233" t="s">
        <v>2269</v>
      </c>
      <c r="C233" t="s">
        <v>1005</v>
      </c>
      <c r="D233" t="s">
        <v>1006</v>
      </c>
      <c r="E233" t="s">
        <v>1017</v>
      </c>
    </row>
    <row r="234" spans="1:5" x14ac:dyDescent="0.2">
      <c r="A234" t="s">
        <v>2270</v>
      </c>
      <c r="B234" t="s">
        <v>2271</v>
      </c>
      <c r="C234" t="s">
        <v>1005</v>
      </c>
      <c r="D234" t="s">
        <v>1006</v>
      </c>
      <c r="E234" t="s">
        <v>1017</v>
      </c>
    </row>
    <row r="235" spans="1:5" x14ac:dyDescent="0.2">
      <c r="A235" t="s">
        <v>1350</v>
      </c>
      <c r="B235" t="s">
        <v>2272</v>
      </c>
      <c r="C235" t="s">
        <v>2273</v>
      </c>
      <c r="D235" t="s">
        <v>1006</v>
      </c>
      <c r="E235" t="s">
        <v>1351</v>
      </c>
    </row>
    <row r="236" spans="1:5" x14ac:dyDescent="0.2">
      <c r="A236" t="s">
        <v>1352</v>
      </c>
    </row>
    <row r="237" spans="1:5" x14ac:dyDescent="0.2">
      <c r="A237" t="s">
        <v>1353</v>
      </c>
      <c r="B237" t="s">
        <v>1354</v>
      </c>
      <c r="C237" t="s">
        <v>1283</v>
      </c>
      <c r="D237" t="s">
        <v>1006</v>
      </c>
      <c r="E237" t="s">
        <v>1152</v>
      </c>
    </row>
    <row r="238" spans="1:5" x14ac:dyDescent="0.2">
      <c r="A238" t="s">
        <v>2274</v>
      </c>
      <c r="B238" t="s">
        <v>1355</v>
      </c>
      <c r="C238" t="s">
        <v>1241</v>
      </c>
      <c r="D238" t="s">
        <v>1006</v>
      </c>
      <c r="E238" t="s">
        <v>1190</v>
      </c>
    </row>
    <row r="239" spans="1:5" x14ac:dyDescent="0.2">
      <c r="A239" t="s">
        <v>1356</v>
      </c>
      <c r="B239" t="s">
        <v>1357</v>
      </c>
      <c r="C239" t="s">
        <v>1044</v>
      </c>
      <c r="D239" t="s">
        <v>1006</v>
      </c>
      <c r="E239" t="s">
        <v>1012</v>
      </c>
    </row>
    <row r="240" spans="1:5" x14ac:dyDescent="0.2">
      <c r="A240" t="s">
        <v>2275</v>
      </c>
      <c r="B240" t="s">
        <v>2276</v>
      </c>
      <c r="C240" t="s">
        <v>1718</v>
      </c>
      <c r="D240" t="s">
        <v>1107</v>
      </c>
      <c r="E240" t="s">
        <v>1358</v>
      </c>
    </row>
    <row r="241" spans="1:5" x14ac:dyDescent="0.2">
      <c r="A241" t="s">
        <v>2277</v>
      </c>
      <c r="B241" t="s">
        <v>2278</v>
      </c>
      <c r="C241" t="s">
        <v>1044</v>
      </c>
      <c r="D241" t="s">
        <v>1006</v>
      </c>
      <c r="E241" t="s">
        <v>1359</v>
      </c>
    </row>
    <row r="242" spans="1:5" x14ac:dyDescent="0.2">
      <c r="A242" t="s">
        <v>3171</v>
      </c>
      <c r="B242" t="s">
        <v>3172</v>
      </c>
      <c r="C242" t="s">
        <v>1005</v>
      </c>
      <c r="D242" t="s">
        <v>1006</v>
      </c>
      <c r="E242" t="s">
        <v>1272</v>
      </c>
    </row>
    <row r="243" spans="1:5" x14ac:dyDescent="0.2">
      <c r="A243" t="s">
        <v>3173</v>
      </c>
      <c r="B243" t="s">
        <v>3172</v>
      </c>
      <c r="C243" t="s">
        <v>1005</v>
      </c>
      <c r="D243" t="s">
        <v>1006</v>
      </c>
      <c r="E243" t="s">
        <v>1272</v>
      </c>
    </row>
    <row r="244" spans="1:5" x14ac:dyDescent="0.2">
      <c r="A244" t="s">
        <v>3174</v>
      </c>
      <c r="B244" t="s">
        <v>3175</v>
      </c>
      <c r="C244" t="s">
        <v>1005</v>
      </c>
      <c r="D244" t="s">
        <v>1006</v>
      </c>
      <c r="E244" t="s">
        <v>3176</v>
      </c>
    </row>
    <row r="245" spans="1:5" x14ac:dyDescent="0.2">
      <c r="A245" t="s">
        <v>3177</v>
      </c>
      <c r="B245" t="s">
        <v>3178</v>
      </c>
      <c r="C245" t="s">
        <v>1005</v>
      </c>
      <c r="D245" t="s">
        <v>1006</v>
      </c>
    </row>
    <row r="246" spans="1:5" x14ac:dyDescent="0.2">
      <c r="A246" t="s">
        <v>3177</v>
      </c>
      <c r="B246" t="s">
        <v>3178</v>
      </c>
      <c r="C246" t="s">
        <v>1005</v>
      </c>
      <c r="D246" t="s">
        <v>1006</v>
      </c>
    </row>
    <row r="247" spans="1:5" x14ac:dyDescent="0.2">
      <c r="A247" t="s">
        <v>1818</v>
      </c>
    </row>
    <row r="248" spans="1:5" x14ac:dyDescent="0.2">
      <c r="A248" t="s">
        <v>1360</v>
      </c>
      <c r="B248" t="s">
        <v>1361</v>
      </c>
      <c r="C248" t="s">
        <v>1005</v>
      </c>
      <c r="D248" t="s">
        <v>1006</v>
      </c>
      <c r="E248" t="s">
        <v>1085</v>
      </c>
    </row>
    <row r="249" spans="1:5" x14ac:dyDescent="0.2">
      <c r="A249" t="s">
        <v>1362</v>
      </c>
      <c r="B249" t="s">
        <v>1363</v>
      </c>
      <c r="C249" t="s">
        <v>1364</v>
      </c>
      <c r="D249" t="s">
        <v>1006</v>
      </c>
      <c r="E249" t="s">
        <v>1365</v>
      </c>
    </row>
    <row r="250" spans="1:5" x14ac:dyDescent="0.2">
      <c r="A250" t="s">
        <v>1366</v>
      </c>
      <c r="B250" t="s">
        <v>2279</v>
      </c>
      <c r="C250" t="s">
        <v>1220</v>
      </c>
      <c r="D250" t="s">
        <v>1006</v>
      </c>
      <c r="E250" t="s">
        <v>1221</v>
      </c>
    </row>
    <row r="251" spans="1:5" x14ac:dyDescent="0.2">
      <c r="A251" t="s">
        <v>1367</v>
      </c>
    </row>
    <row r="252" spans="1:5" x14ac:dyDescent="0.2">
      <c r="A252" t="s">
        <v>2280</v>
      </c>
      <c r="B252" t="s">
        <v>2059</v>
      </c>
      <c r="C252" t="s">
        <v>1409</v>
      </c>
      <c r="D252" t="s">
        <v>1006</v>
      </c>
      <c r="E252" t="s">
        <v>1347</v>
      </c>
    </row>
    <row r="253" spans="1:5" x14ac:dyDescent="0.2">
      <c r="A253" t="s">
        <v>1368</v>
      </c>
      <c r="B253" t="s">
        <v>1369</v>
      </c>
      <c r="C253" t="s">
        <v>1005</v>
      </c>
      <c r="D253" t="s">
        <v>1006</v>
      </c>
      <c r="E253" t="s">
        <v>1021</v>
      </c>
    </row>
    <row r="254" spans="1:5" x14ac:dyDescent="0.2">
      <c r="A254" t="s">
        <v>1370</v>
      </c>
    </row>
    <row r="255" spans="1:5" x14ac:dyDescent="0.2">
      <c r="A255" t="s">
        <v>2281</v>
      </c>
      <c r="B255" t="s">
        <v>2282</v>
      </c>
      <c r="C255" t="s">
        <v>123</v>
      </c>
      <c r="D255" t="s">
        <v>1006</v>
      </c>
      <c r="E255" t="s">
        <v>1203</v>
      </c>
    </row>
    <row r="256" spans="1:5" x14ac:dyDescent="0.2">
      <c r="A256" t="s">
        <v>2283</v>
      </c>
      <c r="B256" t="s">
        <v>2284</v>
      </c>
      <c r="C256" t="s">
        <v>2184</v>
      </c>
      <c r="D256" t="s">
        <v>1006</v>
      </c>
      <c r="E256" t="s">
        <v>1371</v>
      </c>
    </row>
    <row r="257" spans="1:5" x14ac:dyDescent="0.2">
      <c r="A257" t="s">
        <v>1372</v>
      </c>
      <c r="B257" t="s">
        <v>1819</v>
      </c>
      <c r="C257" t="s">
        <v>1227</v>
      </c>
      <c r="D257" t="s">
        <v>1006</v>
      </c>
      <c r="E257" t="s">
        <v>1256</v>
      </c>
    </row>
    <row r="258" spans="1:5" x14ac:dyDescent="0.2">
      <c r="A258" t="s">
        <v>1373</v>
      </c>
      <c r="B258" t="s">
        <v>3179</v>
      </c>
      <c r="C258" t="s">
        <v>1005</v>
      </c>
      <c r="D258" t="s">
        <v>1006</v>
      </c>
      <c r="E258" t="s">
        <v>1011</v>
      </c>
    </row>
    <row r="259" spans="1:5" x14ac:dyDescent="0.2">
      <c r="A259" t="s">
        <v>1374</v>
      </c>
      <c r="B259" t="s">
        <v>1375</v>
      </c>
      <c r="C259" t="s">
        <v>1283</v>
      </c>
      <c r="D259" t="s">
        <v>1006</v>
      </c>
      <c r="E259" t="s">
        <v>1152</v>
      </c>
    </row>
    <row r="260" spans="1:5" x14ac:dyDescent="0.2">
      <c r="A260" t="s">
        <v>2285</v>
      </c>
      <c r="B260" t="s">
        <v>2286</v>
      </c>
      <c r="C260" t="s">
        <v>2287</v>
      </c>
      <c r="D260" t="s">
        <v>1107</v>
      </c>
      <c r="E260" t="s">
        <v>1376</v>
      </c>
    </row>
    <row r="261" spans="1:5" x14ac:dyDescent="0.2">
      <c r="A261" t="s">
        <v>2288</v>
      </c>
      <c r="B261" t="s">
        <v>2289</v>
      </c>
      <c r="C261" t="s">
        <v>2290</v>
      </c>
      <c r="D261" t="s">
        <v>1006</v>
      </c>
      <c r="E261" t="s">
        <v>1377</v>
      </c>
    </row>
    <row r="262" spans="1:5" x14ac:dyDescent="0.2">
      <c r="A262" t="s">
        <v>2291</v>
      </c>
      <c r="B262" t="s">
        <v>2292</v>
      </c>
      <c r="C262" t="s">
        <v>2293</v>
      </c>
      <c r="D262" t="s">
        <v>1006</v>
      </c>
      <c r="E262" t="s">
        <v>1378</v>
      </c>
    </row>
    <row r="263" spans="1:5" x14ac:dyDescent="0.2">
      <c r="A263" t="s">
        <v>1382</v>
      </c>
      <c r="B263" t="s">
        <v>2294</v>
      </c>
      <c r="C263" t="s">
        <v>1155</v>
      </c>
      <c r="D263" t="s">
        <v>1006</v>
      </c>
      <c r="E263" t="s">
        <v>1156</v>
      </c>
    </row>
    <row r="264" spans="1:5" x14ac:dyDescent="0.2">
      <c r="A264" t="s">
        <v>1410</v>
      </c>
      <c r="B264" t="s">
        <v>1823</v>
      </c>
      <c r="C264" t="s">
        <v>1824</v>
      </c>
      <c r="D264" t="s">
        <v>1006</v>
      </c>
      <c r="E264" t="s">
        <v>1605</v>
      </c>
    </row>
    <row r="265" spans="1:5" x14ac:dyDescent="0.2">
      <c r="A265" t="s">
        <v>1379</v>
      </c>
      <c r="B265" t="s">
        <v>1380</v>
      </c>
      <c r="C265" t="s">
        <v>1020</v>
      </c>
      <c r="D265" t="s">
        <v>1006</v>
      </c>
      <c r="E265" t="s">
        <v>1381</v>
      </c>
    </row>
    <row r="266" spans="1:5" x14ac:dyDescent="0.2">
      <c r="A266" t="s">
        <v>1383</v>
      </c>
      <c r="B266" t="s">
        <v>1384</v>
      </c>
      <c r="C266" t="s">
        <v>1048</v>
      </c>
      <c r="D266" t="s">
        <v>1006</v>
      </c>
      <c r="E266" t="s">
        <v>1385</v>
      </c>
    </row>
    <row r="267" spans="1:5" x14ac:dyDescent="0.2">
      <c r="A267" t="s">
        <v>1386</v>
      </c>
      <c r="B267" t="s">
        <v>1387</v>
      </c>
      <c r="C267" t="s">
        <v>1038</v>
      </c>
      <c r="D267" t="s">
        <v>1006</v>
      </c>
      <c r="E267" t="s">
        <v>1039</v>
      </c>
    </row>
    <row r="268" spans="1:5" x14ac:dyDescent="0.2">
      <c r="A268" t="s">
        <v>3180</v>
      </c>
      <c r="B268" t="s">
        <v>1820</v>
      </c>
      <c r="C268" t="s">
        <v>1821</v>
      </c>
      <c r="D268" t="s">
        <v>1060</v>
      </c>
      <c r="E268" t="s">
        <v>1822</v>
      </c>
    </row>
    <row r="269" spans="1:5" x14ac:dyDescent="0.2">
      <c r="A269" t="s">
        <v>1388</v>
      </c>
      <c r="B269" t="s">
        <v>1389</v>
      </c>
      <c r="C269" t="s">
        <v>1283</v>
      </c>
      <c r="D269" t="s">
        <v>1006</v>
      </c>
      <c r="E269" t="s">
        <v>1152</v>
      </c>
    </row>
    <row r="270" spans="1:5" x14ac:dyDescent="0.2">
      <c r="A270" t="s">
        <v>1390</v>
      </c>
      <c r="B270" t="s">
        <v>1391</v>
      </c>
      <c r="C270" t="s">
        <v>1392</v>
      </c>
      <c r="D270" t="s">
        <v>1006</v>
      </c>
      <c r="E270" t="s">
        <v>1393</v>
      </c>
    </row>
    <row r="271" spans="1:5" x14ac:dyDescent="0.2">
      <c r="A271" t="s">
        <v>2295</v>
      </c>
      <c r="B271" t="s">
        <v>2296</v>
      </c>
      <c r="C271" t="s">
        <v>155</v>
      </c>
      <c r="D271" t="s">
        <v>1006</v>
      </c>
      <c r="E271" t="s">
        <v>1394</v>
      </c>
    </row>
    <row r="272" spans="1:5" x14ac:dyDescent="0.2">
      <c r="A272" t="s">
        <v>1395</v>
      </c>
      <c r="B272" t="s">
        <v>1396</v>
      </c>
      <c r="C272" t="s">
        <v>1044</v>
      </c>
      <c r="D272" t="s">
        <v>1006</v>
      </c>
      <c r="E272" t="s">
        <v>1012</v>
      </c>
    </row>
    <row r="273" spans="1:5" x14ac:dyDescent="0.2">
      <c r="A273" t="s">
        <v>1397</v>
      </c>
      <c r="B273" t="s">
        <v>1398</v>
      </c>
      <c r="C273" t="s">
        <v>1399</v>
      </c>
      <c r="D273" t="s">
        <v>1006</v>
      </c>
      <c r="E273" t="s">
        <v>1400</v>
      </c>
    </row>
    <row r="274" spans="1:5" x14ac:dyDescent="0.2">
      <c r="A274" t="s">
        <v>2297</v>
      </c>
      <c r="B274" t="s">
        <v>2298</v>
      </c>
      <c r="C274" t="s">
        <v>2299</v>
      </c>
      <c r="D274" t="s">
        <v>1006</v>
      </c>
      <c r="E274" t="s">
        <v>1401</v>
      </c>
    </row>
    <row r="275" spans="1:5" x14ac:dyDescent="0.2">
      <c r="A275" t="s">
        <v>1402</v>
      </c>
      <c r="B275" t="s">
        <v>1403</v>
      </c>
      <c r="C275" t="s">
        <v>1404</v>
      </c>
      <c r="D275" t="s">
        <v>1107</v>
      </c>
      <c r="E275" t="s">
        <v>1405</v>
      </c>
    </row>
    <row r="276" spans="1:5" x14ac:dyDescent="0.2">
      <c r="A276" t="s">
        <v>2300</v>
      </c>
      <c r="B276" t="s">
        <v>2301</v>
      </c>
      <c r="C276" t="s">
        <v>2302</v>
      </c>
      <c r="D276" t="s">
        <v>1107</v>
      </c>
      <c r="E276" t="s">
        <v>1406</v>
      </c>
    </row>
    <row r="277" spans="1:5" x14ac:dyDescent="0.2">
      <c r="A277" t="s">
        <v>1407</v>
      </c>
      <c r="B277" t="s">
        <v>1408</v>
      </c>
      <c r="C277" t="s">
        <v>1409</v>
      </c>
      <c r="D277" t="s">
        <v>1006</v>
      </c>
      <c r="E277" t="s">
        <v>1347</v>
      </c>
    </row>
    <row r="278" spans="1:5" x14ac:dyDescent="0.2">
      <c r="A278" t="s">
        <v>2303</v>
      </c>
      <c r="B278" t="s">
        <v>2304</v>
      </c>
      <c r="C278" t="s">
        <v>1399</v>
      </c>
      <c r="D278" t="s">
        <v>1006</v>
      </c>
      <c r="E278" t="s">
        <v>1400</v>
      </c>
    </row>
    <row r="279" spans="1:5" x14ac:dyDescent="0.2">
      <c r="A279" t="s">
        <v>3181</v>
      </c>
      <c r="B279" t="s">
        <v>3182</v>
      </c>
      <c r="C279" t="s">
        <v>2209</v>
      </c>
      <c r="D279" t="s">
        <v>1006</v>
      </c>
      <c r="E279" t="s">
        <v>1258</v>
      </c>
    </row>
    <row r="280" spans="1:5" x14ac:dyDescent="0.2">
      <c r="A280" t="s">
        <v>1411</v>
      </c>
      <c r="B280" t="s">
        <v>1412</v>
      </c>
      <c r="C280" t="s">
        <v>1413</v>
      </c>
      <c r="D280" t="s">
        <v>1126</v>
      </c>
      <c r="E280" t="s">
        <v>1414</v>
      </c>
    </row>
    <row r="281" spans="1:5" x14ac:dyDescent="0.2">
      <c r="A281" t="s">
        <v>1415</v>
      </c>
      <c r="B281" t="s">
        <v>1416</v>
      </c>
      <c r="C281" t="s">
        <v>1005</v>
      </c>
      <c r="D281" t="s">
        <v>1006</v>
      </c>
      <c r="E281" t="s">
        <v>1417</v>
      </c>
    </row>
    <row r="282" spans="1:5" x14ac:dyDescent="0.2">
      <c r="A282" t="s">
        <v>2305</v>
      </c>
      <c r="B282" t="s">
        <v>2306</v>
      </c>
      <c r="C282" t="s">
        <v>1005</v>
      </c>
      <c r="D282" t="s">
        <v>1006</v>
      </c>
      <c r="E282" t="s">
        <v>1032</v>
      </c>
    </row>
    <row r="283" spans="1:5" x14ac:dyDescent="0.2">
      <c r="A283" t="s">
        <v>3323</v>
      </c>
      <c r="B283" t="s">
        <v>3324</v>
      </c>
      <c r="C283" t="s">
        <v>1044</v>
      </c>
      <c r="D283" t="s">
        <v>1006</v>
      </c>
      <c r="E283" t="s">
        <v>1012</v>
      </c>
    </row>
    <row r="284" spans="1:5" x14ac:dyDescent="0.2">
      <c r="A284" t="s">
        <v>1825</v>
      </c>
      <c r="B284" t="s">
        <v>1826</v>
      </c>
      <c r="C284" t="s">
        <v>1392</v>
      </c>
      <c r="D284" t="s">
        <v>1006</v>
      </c>
      <c r="E284" t="s">
        <v>1655</v>
      </c>
    </row>
    <row r="285" spans="1:5" x14ac:dyDescent="0.2">
      <c r="A285" t="s">
        <v>1418</v>
      </c>
      <c r="B285" t="s">
        <v>1419</v>
      </c>
      <c r="C285" t="s">
        <v>1420</v>
      </c>
      <c r="D285" t="s">
        <v>1301</v>
      </c>
      <c r="E285" t="s">
        <v>1421</v>
      </c>
    </row>
    <row r="286" spans="1:5" x14ac:dyDescent="0.2">
      <c r="A286" t="s">
        <v>2307</v>
      </c>
      <c r="B286" t="s">
        <v>2308</v>
      </c>
      <c r="C286" t="s">
        <v>724</v>
      </c>
      <c r="D286" t="s">
        <v>1006</v>
      </c>
      <c r="E286" t="s">
        <v>1422</v>
      </c>
    </row>
    <row r="287" spans="1:5" x14ac:dyDescent="0.2">
      <c r="A287" t="s">
        <v>1827</v>
      </c>
      <c r="B287" t="s">
        <v>1423</v>
      </c>
      <c r="C287" t="s">
        <v>1005</v>
      </c>
      <c r="D287" t="s">
        <v>1006</v>
      </c>
      <c r="E287" t="s">
        <v>1272</v>
      </c>
    </row>
    <row r="288" spans="1:5" x14ac:dyDescent="0.2">
      <c r="A288" t="s">
        <v>1424</v>
      </c>
      <c r="B288" t="s">
        <v>1425</v>
      </c>
      <c r="C288" t="s">
        <v>1426</v>
      </c>
      <c r="D288" t="s">
        <v>1006</v>
      </c>
      <c r="E288" t="s">
        <v>1212</v>
      </c>
    </row>
    <row r="289" spans="1:5" x14ac:dyDescent="0.2">
      <c r="A289" t="s">
        <v>1427</v>
      </c>
      <c r="B289" t="s">
        <v>1428</v>
      </c>
      <c r="C289" t="s">
        <v>1429</v>
      </c>
      <c r="D289" t="s">
        <v>1006</v>
      </c>
      <c r="E289" t="s">
        <v>1430</v>
      </c>
    </row>
    <row r="290" spans="1:5" x14ac:dyDescent="0.2">
      <c r="A290" t="s">
        <v>1431</v>
      </c>
      <c r="B290" t="s">
        <v>2309</v>
      </c>
      <c r="C290" t="s">
        <v>724</v>
      </c>
      <c r="D290" t="s">
        <v>1006</v>
      </c>
      <c r="E290" t="s">
        <v>1422</v>
      </c>
    </row>
    <row r="291" spans="1:5" x14ac:dyDescent="0.2">
      <c r="A291" t="s">
        <v>1432</v>
      </c>
      <c r="B291" t="s">
        <v>1433</v>
      </c>
      <c r="C291" t="s">
        <v>1434</v>
      </c>
      <c r="D291" t="s">
        <v>1006</v>
      </c>
      <c r="E291" t="s">
        <v>1435</v>
      </c>
    </row>
    <row r="292" spans="1:5" x14ac:dyDescent="0.2">
      <c r="A292" t="s">
        <v>2310</v>
      </c>
      <c r="B292" t="s">
        <v>2311</v>
      </c>
      <c r="C292" t="s">
        <v>1182</v>
      </c>
      <c r="D292" t="s">
        <v>1006</v>
      </c>
      <c r="E292" t="s">
        <v>1062</v>
      </c>
    </row>
    <row r="293" spans="1:5" x14ac:dyDescent="0.2">
      <c r="A293" t="s">
        <v>1828</v>
      </c>
      <c r="B293" t="s">
        <v>1829</v>
      </c>
      <c r="C293" t="s">
        <v>1155</v>
      </c>
      <c r="D293" t="s">
        <v>1006</v>
      </c>
      <c r="E293" t="s">
        <v>1156</v>
      </c>
    </row>
    <row r="294" spans="1:5" x14ac:dyDescent="0.2">
      <c r="A294" t="s">
        <v>1436</v>
      </c>
      <c r="B294" t="s">
        <v>1384</v>
      </c>
      <c r="C294" t="s">
        <v>1048</v>
      </c>
      <c r="D294" t="s">
        <v>1006</v>
      </c>
      <c r="E294" t="s">
        <v>1385</v>
      </c>
    </row>
    <row r="295" spans="1:5" x14ac:dyDescent="0.2">
      <c r="A295" t="s">
        <v>1437</v>
      </c>
    </row>
    <row r="296" spans="1:5" x14ac:dyDescent="0.2">
      <c r="A296" t="s">
        <v>2312</v>
      </c>
      <c r="B296" t="s">
        <v>2313</v>
      </c>
      <c r="C296" t="s">
        <v>1065</v>
      </c>
      <c r="D296" t="s">
        <v>1006</v>
      </c>
      <c r="E296" t="s">
        <v>1066</v>
      </c>
    </row>
    <row r="297" spans="1:5" x14ac:dyDescent="0.2">
      <c r="A297" t="s">
        <v>1438</v>
      </c>
      <c r="B297" t="s">
        <v>1439</v>
      </c>
      <c r="C297" t="s">
        <v>1220</v>
      </c>
      <c r="D297" t="s">
        <v>1006</v>
      </c>
      <c r="E297" t="s">
        <v>1221</v>
      </c>
    </row>
    <row r="298" spans="1:5" x14ac:dyDescent="0.2">
      <c r="A298" t="s">
        <v>1830</v>
      </c>
      <c r="B298" t="s">
        <v>1831</v>
      </c>
      <c r="C298" t="s">
        <v>169</v>
      </c>
      <c r="D298" t="s">
        <v>1006</v>
      </c>
      <c r="E298" t="s">
        <v>1246</v>
      </c>
    </row>
    <row r="299" spans="1:5" x14ac:dyDescent="0.2">
      <c r="A299" t="s">
        <v>2314</v>
      </c>
      <c r="B299" t="s">
        <v>2315</v>
      </c>
      <c r="C299" t="s">
        <v>103</v>
      </c>
      <c r="D299" t="s">
        <v>1006</v>
      </c>
      <c r="E299" t="s">
        <v>1440</v>
      </c>
    </row>
    <row r="300" spans="1:5" x14ac:dyDescent="0.2">
      <c r="A300" t="s">
        <v>3325</v>
      </c>
      <c r="B300" t="s">
        <v>3326</v>
      </c>
      <c r="C300" t="s">
        <v>1179</v>
      </c>
      <c r="D300" t="s">
        <v>1006</v>
      </c>
      <c r="E300" t="s">
        <v>1180</v>
      </c>
    </row>
    <row r="301" spans="1:5" x14ac:dyDescent="0.2">
      <c r="A301" t="s">
        <v>2316</v>
      </c>
      <c r="B301" t="s">
        <v>2317</v>
      </c>
      <c r="C301" t="s">
        <v>1179</v>
      </c>
      <c r="D301" t="s">
        <v>1006</v>
      </c>
      <c r="E301" t="s">
        <v>1180</v>
      </c>
    </row>
    <row r="302" spans="1:5" x14ac:dyDescent="0.2">
      <c r="A302" t="s">
        <v>2318</v>
      </c>
      <c r="B302" t="s">
        <v>2319</v>
      </c>
      <c r="C302" t="s">
        <v>535</v>
      </c>
      <c r="D302" t="s">
        <v>1006</v>
      </c>
      <c r="E302" t="s">
        <v>1441</v>
      </c>
    </row>
    <row r="303" spans="1:5" x14ac:dyDescent="0.2">
      <c r="A303" t="s">
        <v>3426</v>
      </c>
      <c r="C303" t="s">
        <v>3427</v>
      </c>
      <c r="D303" t="s">
        <v>1006</v>
      </c>
      <c r="E303" t="s">
        <v>3428</v>
      </c>
    </row>
    <row r="304" spans="1:5" x14ac:dyDescent="0.2">
      <c r="A304" t="s">
        <v>1442</v>
      </c>
      <c r="B304" t="s">
        <v>1443</v>
      </c>
      <c r="C304" t="s">
        <v>1269</v>
      </c>
      <c r="D304" t="s">
        <v>1006</v>
      </c>
      <c r="E304" t="s">
        <v>1444</v>
      </c>
    </row>
    <row r="305" spans="1:5" x14ac:dyDescent="0.2">
      <c r="A305" t="s">
        <v>1445</v>
      </c>
      <c r="B305" t="s">
        <v>1446</v>
      </c>
      <c r="C305" t="s">
        <v>1447</v>
      </c>
      <c r="D305" t="s">
        <v>1107</v>
      </c>
      <c r="E305" t="s">
        <v>1448</v>
      </c>
    </row>
    <row r="306" spans="1:5" x14ac:dyDescent="0.2">
      <c r="A306" t="s">
        <v>1449</v>
      </c>
      <c r="B306" t="s">
        <v>1832</v>
      </c>
      <c r="C306" t="s">
        <v>1567</v>
      </c>
      <c r="D306" t="s">
        <v>1006</v>
      </c>
      <c r="E306" t="s">
        <v>1218</v>
      </c>
    </row>
    <row r="307" spans="1:5" x14ac:dyDescent="0.2">
      <c r="A307" t="s">
        <v>1450</v>
      </c>
      <c r="B307" t="s">
        <v>1451</v>
      </c>
      <c r="C307" t="s">
        <v>1452</v>
      </c>
      <c r="D307" t="s">
        <v>1006</v>
      </c>
      <c r="E307" t="s">
        <v>1176</v>
      </c>
    </row>
    <row r="308" spans="1:5" x14ac:dyDescent="0.2">
      <c r="A308" t="s">
        <v>1453</v>
      </c>
      <c r="B308" t="s">
        <v>2320</v>
      </c>
      <c r="C308" t="s">
        <v>1235</v>
      </c>
      <c r="D308" t="s">
        <v>1006</v>
      </c>
      <c r="E308" t="s">
        <v>1454</v>
      </c>
    </row>
    <row r="309" spans="1:5" x14ac:dyDescent="0.2">
      <c r="A309" t="s">
        <v>1455</v>
      </c>
      <c r="B309" t="s">
        <v>1456</v>
      </c>
      <c r="C309" t="s">
        <v>1457</v>
      </c>
      <c r="D309" t="s">
        <v>1126</v>
      </c>
      <c r="E309" t="s">
        <v>1458</v>
      </c>
    </row>
    <row r="310" spans="1:5" x14ac:dyDescent="0.2">
      <c r="A310" t="s">
        <v>2321</v>
      </c>
      <c r="B310" t="s">
        <v>2322</v>
      </c>
      <c r="C310" t="s">
        <v>1065</v>
      </c>
      <c r="D310" t="s">
        <v>1006</v>
      </c>
      <c r="E310" t="s">
        <v>1066</v>
      </c>
    </row>
    <row r="311" spans="1:5" x14ac:dyDescent="0.2">
      <c r="A311" t="s">
        <v>1459</v>
      </c>
      <c r="B311" t="s">
        <v>1460</v>
      </c>
      <c r="C311" t="s">
        <v>1283</v>
      </c>
      <c r="D311" t="s">
        <v>1006</v>
      </c>
      <c r="E311" t="s">
        <v>1461</v>
      </c>
    </row>
    <row r="312" spans="1:5" x14ac:dyDescent="0.2">
      <c r="A312" t="s">
        <v>2323</v>
      </c>
      <c r="B312" t="s">
        <v>2324</v>
      </c>
      <c r="C312" t="s">
        <v>1005</v>
      </c>
      <c r="D312" t="s">
        <v>1006</v>
      </c>
      <c r="E312" t="s">
        <v>1462</v>
      </c>
    </row>
    <row r="313" spans="1:5" x14ac:dyDescent="0.2">
      <c r="A313" t="s">
        <v>2325</v>
      </c>
    </row>
    <row r="314" spans="1:5" x14ac:dyDescent="0.2">
      <c r="A314" t="s">
        <v>2326</v>
      </c>
    </row>
    <row r="315" spans="1:5" x14ac:dyDescent="0.2">
      <c r="A315" t="s">
        <v>2327</v>
      </c>
      <c r="B315" t="s">
        <v>2328</v>
      </c>
      <c r="C315" t="s">
        <v>1005</v>
      </c>
      <c r="D315" t="s">
        <v>1006</v>
      </c>
      <c r="E315" t="s">
        <v>1147</v>
      </c>
    </row>
    <row r="316" spans="1:5" x14ac:dyDescent="0.2">
      <c r="A316" t="s">
        <v>1463</v>
      </c>
      <c r="B316" t="s">
        <v>2329</v>
      </c>
      <c r="C316" t="s">
        <v>2330</v>
      </c>
      <c r="D316" t="s">
        <v>1464</v>
      </c>
      <c r="E316" t="s">
        <v>1465</v>
      </c>
    </row>
    <row r="317" spans="1:5" x14ac:dyDescent="0.2">
      <c r="A317" t="s">
        <v>1466</v>
      </c>
      <c r="B317" t="s">
        <v>1467</v>
      </c>
      <c r="C317" t="s">
        <v>1044</v>
      </c>
      <c r="D317" t="s">
        <v>1006</v>
      </c>
      <c r="E317" t="s">
        <v>1012</v>
      </c>
    </row>
    <row r="318" spans="1:5" x14ac:dyDescent="0.2">
      <c r="A318" t="s">
        <v>1468</v>
      </c>
      <c r="B318" t="s">
        <v>934</v>
      </c>
      <c r="C318" t="s">
        <v>2331</v>
      </c>
      <c r="D318" t="s">
        <v>1107</v>
      </c>
      <c r="E318" t="s">
        <v>1469</v>
      </c>
    </row>
    <row r="319" spans="1:5" x14ac:dyDescent="0.2">
      <c r="A319" t="s">
        <v>1470</v>
      </c>
      <c r="B319" t="s">
        <v>1471</v>
      </c>
      <c r="C319" t="s">
        <v>1227</v>
      </c>
      <c r="D319" t="s">
        <v>1006</v>
      </c>
      <c r="E319" t="s">
        <v>1472</v>
      </c>
    </row>
    <row r="320" spans="1:5" x14ac:dyDescent="0.2">
      <c r="A320" t="s">
        <v>1473</v>
      </c>
      <c r="B320" t="s">
        <v>2332</v>
      </c>
      <c r="C320" t="s">
        <v>1121</v>
      </c>
      <c r="D320" t="s">
        <v>1006</v>
      </c>
      <c r="E320" t="s">
        <v>1474</v>
      </c>
    </row>
    <row r="321" spans="1:5" x14ac:dyDescent="0.2">
      <c r="A321" t="s">
        <v>3183</v>
      </c>
      <c r="B321" t="s">
        <v>3184</v>
      </c>
      <c r="C321" t="s">
        <v>1434</v>
      </c>
      <c r="D321" t="s">
        <v>1006</v>
      </c>
      <c r="E321" t="s">
        <v>1435</v>
      </c>
    </row>
    <row r="322" spans="1:5" x14ac:dyDescent="0.2">
      <c r="A322" t="s">
        <v>2333</v>
      </c>
      <c r="B322" t="s">
        <v>2334</v>
      </c>
      <c r="C322" t="s">
        <v>1005</v>
      </c>
      <c r="D322" t="s">
        <v>1006</v>
      </c>
      <c r="E322" t="s">
        <v>1085</v>
      </c>
    </row>
    <row r="323" spans="1:5" x14ac:dyDescent="0.2">
      <c r="A323" t="s">
        <v>1833</v>
      </c>
      <c r="B323" t="s">
        <v>1475</v>
      </c>
      <c r="C323" t="s">
        <v>1476</v>
      </c>
      <c r="D323" t="s">
        <v>1006</v>
      </c>
      <c r="E323" t="s">
        <v>1477</v>
      </c>
    </row>
    <row r="324" spans="1:5" x14ac:dyDescent="0.2">
      <c r="A324" t="s">
        <v>1478</v>
      </c>
      <c r="D324" t="s">
        <v>1006</v>
      </c>
    </row>
    <row r="325" spans="1:5" x14ac:dyDescent="0.2">
      <c r="A325" t="s">
        <v>2335</v>
      </c>
      <c r="B325" t="s">
        <v>2336</v>
      </c>
      <c r="C325" t="s">
        <v>1005</v>
      </c>
      <c r="D325" t="s">
        <v>1006</v>
      </c>
      <c r="E325" t="s">
        <v>1017</v>
      </c>
    </row>
    <row r="326" spans="1:5" x14ac:dyDescent="0.2">
      <c r="A326" t="s">
        <v>1479</v>
      </c>
      <c r="B326" t="s">
        <v>1480</v>
      </c>
      <c r="C326" t="s">
        <v>1481</v>
      </c>
      <c r="D326" t="s">
        <v>1006</v>
      </c>
      <c r="E326" t="s">
        <v>1482</v>
      </c>
    </row>
    <row r="327" spans="1:5" x14ac:dyDescent="0.2">
      <c r="A327" t="s">
        <v>2337</v>
      </c>
      <c r="B327" t="s">
        <v>1483</v>
      </c>
      <c r="C327" t="s">
        <v>2338</v>
      </c>
      <c r="D327" t="s">
        <v>1006</v>
      </c>
      <c r="E327" t="s">
        <v>1331</v>
      </c>
    </row>
    <row r="328" spans="1:5" x14ac:dyDescent="0.2">
      <c r="A328" t="s">
        <v>1834</v>
      </c>
      <c r="B328" t="s">
        <v>1835</v>
      </c>
      <c r="C328" t="s">
        <v>1313</v>
      </c>
      <c r="D328" t="s">
        <v>1314</v>
      </c>
      <c r="E328" t="s">
        <v>1836</v>
      </c>
    </row>
    <row r="329" spans="1:5" x14ac:dyDescent="0.2">
      <c r="A329" t="s">
        <v>1484</v>
      </c>
      <c r="B329" t="s">
        <v>1288</v>
      </c>
      <c r="C329" t="s">
        <v>1485</v>
      </c>
      <c r="D329" t="s">
        <v>1006</v>
      </c>
      <c r="E329" t="s">
        <v>1331</v>
      </c>
    </row>
    <row r="330" spans="1:5" x14ac:dyDescent="0.2">
      <c r="A330" t="s">
        <v>1486</v>
      </c>
      <c r="B330" t="s">
        <v>1487</v>
      </c>
      <c r="C330" t="s">
        <v>1005</v>
      </c>
      <c r="D330" t="s">
        <v>1006</v>
      </c>
      <c r="E330" t="s">
        <v>1488</v>
      </c>
    </row>
    <row r="331" spans="1:5" x14ac:dyDescent="0.2">
      <c r="A331" t="s">
        <v>1489</v>
      </c>
      <c r="B331" t="s">
        <v>1490</v>
      </c>
      <c r="C331" t="s">
        <v>1005</v>
      </c>
      <c r="D331" t="s">
        <v>1006</v>
      </c>
      <c r="E331" t="s">
        <v>1272</v>
      </c>
    </row>
    <row r="332" spans="1:5" x14ac:dyDescent="0.2">
      <c r="A332" t="s">
        <v>1491</v>
      </c>
      <c r="B332" t="s">
        <v>1492</v>
      </c>
      <c r="C332" t="s">
        <v>1493</v>
      </c>
      <c r="D332" t="s">
        <v>1464</v>
      </c>
      <c r="E332" t="s">
        <v>1494</v>
      </c>
    </row>
    <row r="333" spans="1:5" x14ac:dyDescent="0.2">
      <c r="A333" t="s">
        <v>2339</v>
      </c>
      <c r="B333" t="s">
        <v>2340</v>
      </c>
      <c r="C333" t="s">
        <v>127</v>
      </c>
      <c r="D333" t="s">
        <v>1006</v>
      </c>
      <c r="E333" t="s">
        <v>1495</v>
      </c>
    </row>
    <row r="334" spans="1:5" x14ac:dyDescent="0.2">
      <c r="A334" t="s">
        <v>1496</v>
      </c>
    </row>
    <row r="335" spans="1:5" x14ac:dyDescent="0.2">
      <c r="A335" t="s">
        <v>2341</v>
      </c>
      <c r="B335" t="s">
        <v>1497</v>
      </c>
      <c r="C335" t="s">
        <v>1005</v>
      </c>
      <c r="D335" t="s">
        <v>1006</v>
      </c>
      <c r="E335" t="s">
        <v>1028</v>
      </c>
    </row>
    <row r="336" spans="1:5" x14ac:dyDescent="0.2">
      <c r="A336" t="s">
        <v>2342</v>
      </c>
      <c r="B336" t="s">
        <v>2343</v>
      </c>
      <c r="C336" t="s">
        <v>1005</v>
      </c>
      <c r="D336" t="s">
        <v>1006</v>
      </c>
      <c r="E336" t="s">
        <v>1498</v>
      </c>
    </row>
    <row r="337" spans="1:5" x14ac:dyDescent="0.2">
      <c r="A337" t="s">
        <v>2344</v>
      </c>
      <c r="B337" t="s">
        <v>2345</v>
      </c>
      <c r="C337" t="s">
        <v>169</v>
      </c>
      <c r="D337" t="s">
        <v>1006</v>
      </c>
      <c r="E337" t="s">
        <v>1032</v>
      </c>
    </row>
    <row r="338" spans="1:5" x14ac:dyDescent="0.2">
      <c r="A338" t="s">
        <v>1499</v>
      </c>
      <c r="B338" t="s">
        <v>1500</v>
      </c>
      <c r="C338" t="s">
        <v>1501</v>
      </c>
      <c r="D338" t="s">
        <v>1006</v>
      </c>
      <c r="E338" t="s">
        <v>1502</v>
      </c>
    </row>
    <row r="339" spans="1:5" x14ac:dyDescent="0.2">
      <c r="A339" t="s">
        <v>1837</v>
      </c>
      <c r="B339" t="s">
        <v>1838</v>
      </c>
      <c r="C339" t="s">
        <v>1392</v>
      </c>
      <c r="D339" t="s">
        <v>1006</v>
      </c>
      <c r="E339" t="s">
        <v>1655</v>
      </c>
    </row>
    <row r="340" spans="1:5" x14ac:dyDescent="0.2">
      <c r="A340" t="s">
        <v>2346</v>
      </c>
      <c r="B340" t="s">
        <v>2347</v>
      </c>
      <c r="C340" t="s">
        <v>2016</v>
      </c>
      <c r="D340" t="s">
        <v>1006</v>
      </c>
      <c r="E340" t="s">
        <v>1503</v>
      </c>
    </row>
    <row r="341" spans="1:5" x14ac:dyDescent="0.2">
      <c r="A341" t="s">
        <v>2348</v>
      </c>
      <c r="B341" t="s">
        <v>2349</v>
      </c>
      <c r="C341" t="s">
        <v>1227</v>
      </c>
      <c r="D341" t="s">
        <v>1006</v>
      </c>
      <c r="E341" t="s">
        <v>1504</v>
      </c>
    </row>
    <row r="342" spans="1:5" x14ac:dyDescent="0.2">
      <c r="A342" t="s">
        <v>2350</v>
      </c>
      <c r="B342" t="s">
        <v>2351</v>
      </c>
      <c r="C342" t="s">
        <v>2352</v>
      </c>
      <c r="D342" t="s">
        <v>1006</v>
      </c>
      <c r="E342" t="s">
        <v>1505</v>
      </c>
    </row>
    <row r="343" spans="1:5" x14ac:dyDescent="0.2">
      <c r="A343" t="s">
        <v>1506</v>
      </c>
      <c r="B343" t="s">
        <v>2353</v>
      </c>
      <c r="C343" t="s">
        <v>1005</v>
      </c>
      <c r="D343" t="s">
        <v>1006</v>
      </c>
      <c r="E343" t="s">
        <v>1021</v>
      </c>
    </row>
    <row r="344" spans="1:5" x14ac:dyDescent="0.2">
      <c r="A344" t="s">
        <v>1839</v>
      </c>
      <c r="B344" t="s">
        <v>1840</v>
      </c>
      <c r="C344" t="s">
        <v>1485</v>
      </c>
      <c r="D344" t="s">
        <v>1006</v>
      </c>
      <c r="E344" t="s">
        <v>1331</v>
      </c>
    </row>
    <row r="345" spans="1:5" x14ac:dyDescent="0.2">
      <c r="A345" t="s">
        <v>2354</v>
      </c>
      <c r="B345" t="s">
        <v>2355</v>
      </c>
      <c r="C345" t="s">
        <v>1038</v>
      </c>
      <c r="D345" t="s">
        <v>1006</v>
      </c>
      <c r="E345" t="s">
        <v>1039</v>
      </c>
    </row>
    <row r="346" spans="1:5" x14ac:dyDescent="0.2">
      <c r="A346" t="s">
        <v>2356</v>
      </c>
      <c r="B346" t="s">
        <v>2357</v>
      </c>
      <c r="C346" t="s">
        <v>1005</v>
      </c>
      <c r="D346" t="s">
        <v>1006</v>
      </c>
      <c r="E346" t="s">
        <v>1032</v>
      </c>
    </row>
    <row r="347" spans="1:5" x14ac:dyDescent="0.2">
      <c r="A347" t="s">
        <v>2358</v>
      </c>
      <c r="B347" t="s">
        <v>2359</v>
      </c>
      <c r="C347" t="s">
        <v>2360</v>
      </c>
      <c r="D347" t="s">
        <v>1006</v>
      </c>
      <c r="E347" t="s">
        <v>1507</v>
      </c>
    </row>
    <row r="348" spans="1:5" x14ac:dyDescent="0.2">
      <c r="A348" t="s">
        <v>1508</v>
      </c>
      <c r="B348" t="s">
        <v>1841</v>
      </c>
      <c r="C348" t="s">
        <v>1509</v>
      </c>
      <c r="D348" t="s">
        <v>1006</v>
      </c>
      <c r="E348" t="s">
        <v>1510</v>
      </c>
    </row>
    <row r="349" spans="1:5" x14ac:dyDescent="0.2">
      <c r="A349" t="s">
        <v>1511</v>
      </c>
      <c r="B349" t="s">
        <v>1512</v>
      </c>
      <c r="C349" t="s">
        <v>1513</v>
      </c>
      <c r="D349" t="s">
        <v>1006</v>
      </c>
      <c r="E349" t="s">
        <v>1245</v>
      </c>
    </row>
    <row r="350" spans="1:5" x14ac:dyDescent="0.2">
      <c r="A350" t="s">
        <v>2361</v>
      </c>
      <c r="B350" t="s">
        <v>2362</v>
      </c>
      <c r="C350" t="s">
        <v>1005</v>
      </c>
      <c r="D350" t="s">
        <v>1006</v>
      </c>
      <c r="E350" t="s">
        <v>1272</v>
      </c>
    </row>
    <row r="351" spans="1:5" x14ac:dyDescent="0.2">
      <c r="A351" t="s">
        <v>1514</v>
      </c>
      <c r="B351" t="s">
        <v>1515</v>
      </c>
      <c r="C351" t="s">
        <v>1516</v>
      </c>
      <c r="D351" t="s">
        <v>1060</v>
      </c>
      <c r="E351" t="s">
        <v>1517</v>
      </c>
    </row>
    <row r="352" spans="1:5" x14ac:dyDescent="0.2">
      <c r="A352" t="s">
        <v>1518</v>
      </c>
      <c r="B352" t="s">
        <v>1519</v>
      </c>
      <c r="C352" t="s">
        <v>1520</v>
      </c>
      <c r="D352" t="s">
        <v>1521</v>
      </c>
      <c r="E352" t="s">
        <v>1522</v>
      </c>
    </row>
    <row r="353" spans="1:5" x14ac:dyDescent="0.2">
      <c r="A353" t="s">
        <v>1842</v>
      </c>
      <c r="B353" t="s">
        <v>1843</v>
      </c>
      <c r="C353" t="s">
        <v>1121</v>
      </c>
      <c r="D353" t="s">
        <v>1006</v>
      </c>
      <c r="E353" t="s">
        <v>1709</v>
      </c>
    </row>
    <row r="354" spans="1:5" x14ac:dyDescent="0.2">
      <c r="A354" t="s">
        <v>1523</v>
      </c>
      <c r="B354" t="s">
        <v>3185</v>
      </c>
      <c r="C354" t="s">
        <v>1005</v>
      </c>
      <c r="D354" t="s">
        <v>1006</v>
      </c>
      <c r="E354" t="s">
        <v>1272</v>
      </c>
    </row>
    <row r="355" spans="1:5" x14ac:dyDescent="0.2">
      <c r="A355" t="s">
        <v>1844</v>
      </c>
      <c r="B355" t="s">
        <v>1845</v>
      </c>
      <c r="C355" t="s">
        <v>1364</v>
      </c>
      <c r="D355" t="s">
        <v>1006</v>
      </c>
      <c r="E355" t="s">
        <v>1365</v>
      </c>
    </row>
    <row r="356" spans="1:5" x14ac:dyDescent="0.2">
      <c r="A356" t="s">
        <v>2363</v>
      </c>
      <c r="B356" t="s">
        <v>2364</v>
      </c>
      <c r="C356" t="s">
        <v>1005</v>
      </c>
      <c r="D356" t="s">
        <v>1006</v>
      </c>
      <c r="E356" t="s">
        <v>1524</v>
      </c>
    </row>
    <row r="357" spans="1:5" x14ac:dyDescent="0.2">
      <c r="A357" t="s">
        <v>1525</v>
      </c>
      <c r="B357" t="s">
        <v>1526</v>
      </c>
      <c r="C357" t="s">
        <v>1527</v>
      </c>
      <c r="D357" t="s">
        <v>1107</v>
      </c>
      <c r="E357" t="s">
        <v>1528</v>
      </c>
    </row>
    <row r="358" spans="1:5" x14ac:dyDescent="0.2">
      <c r="A358" t="s">
        <v>2365</v>
      </c>
      <c r="B358" t="s">
        <v>2366</v>
      </c>
      <c r="C358" t="s">
        <v>1038</v>
      </c>
      <c r="D358" t="s">
        <v>1006</v>
      </c>
      <c r="E358" t="s">
        <v>1039</v>
      </c>
    </row>
    <row r="359" spans="1:5" x14ac:dyDescent="0.2">
      <c r="A359" t="s">
        <v>1529</v>
      </c>
      <c r="B359" t="s">
        <v>609</v>
      </c>
      <c r="C359" t="s">
        <v>1846</v>
      </c>
      <c r="D359" t="s">
        <v>1006</v>
      </c>
      <c r="E359" t="s">
        <v>1847</v>
      </c>
    </row>
    <row r="360" spans="1:5" x14ac:dyDescent="0.2">
      <c r="A360" t="s">
        <v>1530</v>
      </c>
      <c r="B360" t="s">
        <v>1531</v>
      </c>
      <c r="C360" t="s">
        <v>1532</v>
      </c>
      <c r="D360" t="s">
        <v>1006</v>
      </c>
      <c r="E360" t="s">
        <v>1533</v>
      </c>
    </row>
    <row r="361" spans="1:5" x14ac:dyDescent="0.2">
      <c r="A361" t="s">
        <v>3186</v>
      </c>
      <c r="B361" t="s">
        <v>3187</v>
      </c>
      <c r="C361" t="s">
        <v>3188</v>
      </c>
      <c r="D361" t="s">
        <v>1126</v>
      </c>
      <c r="E361" t="s">
        <v>3189</v>
      </c>
    </row>
    <row r="362" spans="1:5" x14ac:dyDescent="0.2">
      <c r="A362" t="s">
        <v>2367</v>
      </c>
      <c r="B362" t="s">
        <v>2368</v>
      </c>
      <c r="C362" t="s">
        <v>485</v>
      </c>
      <c r="D362" t="s">
        <v>1006</v>
      </c>
      <c r="E362" t="s">
        <v>1534</v>
      </c>
    </row>
    <row r="363" spans="1:5" x14ac:dyDescent="0.2">
      <c r="A363" t="s">
        <v>1535</v>
      </c>
      <c r="B363" t="s">
        <v>1536</v>
      </c>
      <c r="C363" t="s">
        <v>1090</v>
      </c>
      <c r="D363" t="s">
        <v>1006</v>
      </c>
      <c r="E363" t="s">
        <v>1091</v>
      </c>
    </row>
    <row r="364" spans="1:5" x14ac:dyDescent="0.2">
      <c r="A364" t="s">
        <v>1848</v>
      </c>
      <c r="B364" t="s">
        <v>1849</v>
      </c>
      <c r="C364" t="s">
        <v>1220</v>
      </c>
      <c r="D364" t="s">
        <v>1006</v>
      </c>
      <c r="E364" t="s">
        <v>1221</v>
      </c>
    </row>
    <row r="365" spans="1:5" x14ac:dyDescent="0.2">
      <c r="A365" t="s">
        <v>3475</v>
      </c>
      <c r="B365" t="s">
        <v>3477</v>
      </c>
      <c r="C365" t="s">
        <v>1005</v>
      </c>
      <c r="D365" t="s">
        <v>1006</v>
      </c>
      <c r="E365" t="s">
        <v>3476</v>
      </c>
    </row>
    <row r="366" spans="1:5" x14ac:dyDescent="0.2">
      <c r="A366" t="s">
        <v>3190</v>
      </c>
      <c r="B366" t="s">
        <v>3191</v>
      </c>
      <c r="C366" t="s">
        <v>1249</v>
      </c>
      <c r="D366" t="s">
        <v>1006</v>
      </c>
      <c r="E366" t="s">
        <v>1250</v>
      </c>
    </row>
    <row r="367" spans="1:5" x14ac:dyDescent="0.2">
      <c r="A367" t="s">
        <v>1537</v>
      </c>
      <c r="B367" t="s">
        <v>1538</v>
      </c>
      <c r="C367" t="s">
        <v>1539</v>
      </c>
      <c r="D367" t="s">
        <v>1006</v>
      </c>
      <c r="E367" t="s">
        <v>1540</v>
      </c>
    </row>
    <row r="368" spans="1:5" x14ac:dyDescent="0.2">
      <c r="A368" t="s">
        <v>1541</v>
      </c>
      <c r="B368" t="s">
        <v>1542</v>
      </c>
      <c r="C368" t="s">
        <v>1005</v>
      </c>
      <c r="D368" t="s">
        <v>1006</v>
      </c>
      <c r="E368" t="s">
        <v>1021</v>
      </c>
    </row>
    <row r="369" spans="1:5" x14ac:dyDescent="0.2">
      <c r="A369" t="s">
        <v>2369</v>
      </c>
      <c r="B369" t="s">
        <v>2370</v>
      </c>
      <c r="C369" t="s">
        <v>1241</v>
      </c>
      <c r="D369" t="s">
        <v>1006</v>
      </c>
      <c r="E369" t="s">
        <v>1543</v>
      </c>
    </row>
    <row r="370" spans="1:5" x14ac:dyDescent="0.2">
      <c r="A370" t="s">
        <v>2371</v>
      </c>
      <c r="B370" t="s">
        <v>2372</v>
      </c>
      <c r="C370" t="s">
        <v>1005</v>
      </c>
      <c r="D370" t="s">
        <v>1006</v>
      </c>
      <c r="E370" t="s">
        <v>1021</v>
      </c>
    </row>
    <row r="371" spans="1:5" x14ac:dyDescent="0.2">
      <c r="A371" t="s">
        <v>2373</v>
      </c>
      <c r="B371" t="s">
        <v>2374</v>
      </c>
      <c r="C371" t="s">
        <v>1576</v>
      </c>
      <c r="D371" t="s">
        <v>1006</v>
      </c>
      <c r="E371" t="s">
        <v>1544</v>
      </c>
    </row>
    <row r="372" spans="1:5" x14ac:dyDescent="0.2">
      <c r="A372" t="s">
        <v>2375</v>
      </c>
      <c r="B372" t="s">
        <v>2376</v>
      </c>
      <c r="C372" t="s">
        <v>1038</v>
      </c>
      <c r="D372" t="s">
        <v>1006</v>
      </c>
      <c r="E372" t="s">
        <v>1039</v>
      </c>
    </row>
    <row r="373" spans="1:5" x14ac:dyDescent="0.2">
      <c r="A373" t="s">
        <v>1545</v>
      </c>
      <c r="B373" t="s">
        <v>1546</v>
      </c>
      <c r="C373" t="s">
        <v>1038</v>
      </c>
      <c r="D373" t="s">
        <v>1006</v>
      </c>
      <c r="E373" t="s">
        <v>1547</v>
      </c>
    </row>
    <row r="374" spans="1:5" x14ac:dyDescent="0.2">
      <c r="A374" t="s">
        <v>2377</v>
      </c>
      <c r="B374" t="s">
        <v>2378</v>
      </c>
      <c r="C374" t="s">
        <v>2338</v>
      </c>
      <c r="D374" t="s">
        <v>1006</v>
      </c>
      <c r="E374" t="s">
        <v>1331</v>
      </c>
    </row>
    <row r="375" spans="1:5" x14ac:dyDescent="0.2">
      <c r="A375" t="s">
        <v>2379</v>
      </c>
      <c r="B375" t="s">
        <v>2380</v>
      </c>
      <c r="C375" t="s">
        <v>413</v>
      </c>
      <c r="D375" t="s">
        <v>1006</v>
      </c>
      <c r="E375" t="s">
        <v>1117</v>
      </c>
    </row>
    <row r="376" spans="1:5" x14ac:dyDescent="0.2">
      <c r="A376" t="s">
        <v>2381</v>
      </c>
      <c r="B376" t="s">
        <v>2382</v>
      </c>
      <c r="C376" t="s">
        <v>2383</v>
      </c>
      <c r="D376" t="s">
        <v>1549</v>
      </c>
      <c r="E376" t="s">
        <v>1550</v>
      </c>
    </row>
    <row r="377" spans="1:5" x14ac:dyDescent="0.2">
      <c r="A377" t="s">
        <v>1850</v>
      </c>
      <c r="B377" t="s">
        <v>1851</v>
      </c>
      <c r="C377" t="s">
        <v>1005</v>
      </c>
      <c r="D377" t="s">
        <v>1006</v>
      </c>
      <c r="E377" t="s">
        <v>1017</v>
      </c>
    </row>
    <row r="378" spans="1:5" x14ac:dyDescent="0.2">
      <c r="A378" t="s">
        <v>1552</v>
      </c>
      <c r="B378" t="s">
        <v>1553</v>
      </c>
      <c r="C378" t="s">
        <v>1554</v>
      </c>
      <c r="D378" t="s">
        <v>1006</v>
      </c>
      <c r="E378" t="s">
        <v>1555</v>
      </c>
    </row>
    <row r="379" spans="1:5" x14ac:dyDescent="0.2">
      <c r="A379" t="s">
        <v>3327</v>
      </c>
      <c r="B379" t="s">
        <v>3328</v>
      </c>
      <c r="C379" t="s">
        <v>3329</v>
      </c>
      <c r="D379" t="s">
        <v>1107</v>
      </c>
      <c r="E379" t="s">
        <v>3330</v>
      </c>
    </row>
    <row r="380" spans="1:5" x14ac:dyDescent="0.2">
      <c r="A380" t="s">
        <v>1852</v>
      </c>
      <c r="B380" t="s">
        <v>1551</v>
      </c>
      <c r="C380" t="s">
        <v>1005</v>
      </c>
      <c r="D380" t="s">
        <v>1006</v>
      </c>
      <c r="E380" t="s">
        <v>1085</v>
      </c>
    </row>
    <row r="381" spans="1:5" x14ac:dyDescent="0.2">
      <c r="A381" t="s">
        <v>1556</v>
      </c>
      <c r="B381" t="s">
        <v>2384</v>
      </c>
      <c r="C381" t="s">
        <v>2385</v>
      </c>
      <c r="D381" t="s">
        <v>1006</v>
      </c>
      <c r="E381" t="s">
        <v>1557</v>
      </c>
    </row>
    <row r="382" spans="1:5" x14ac:dyDescent="0.2">
      <c r="A382" t="s">
        <v>3331</v>
      </c>
      <c r="B382" t="s">
        <v>3332</v>
      </c>
      <c r="C382" t="s">
        <v>2395</v>
      </c>
      <c r="D382" t="s">
        <v>1006</v>
      </c>
      <c r="E382" t="s">
        <v>1588</v>
      </c>
    </row>
    <row r="383" spans="1:5" x14ac:dyDescent="0.2">
      <c r="A383" t="s">
        <v>1558</v>
      </c>
      <c r="B383" t="s">
        <v>1559</v>
      </c>
      <c r="C383" t="s">
        <v>1038</v>
      </c>
      <c r="D383" t="s">
        <v>1006</v>
      </c>
      <c r="E383" t="s">
        <v>1039</v>
      </c>
    </row>
    <row r="384" spans="1:5" x14ac:dyDescent="0.2">
      <c r="A384" t="s">
        <v>1560</v>
      </c>
      <c r="B384" t="s">
        <v>1561</v>
      </c>
      <c r="C384" t="s">
        <v>1562</v>
      </c>
      <c r="D384" t="s">
        <v>1060</v>
      </c>
      <c r="E384" t="s">
        <v>1563</v>
      </c>
    </row>
    <row r="385" spans="1:5" x14ac:dyDescent="0.2">
      <c r="A385" t="s">
        <v>1564</v>
      </c>
      <c r="B385" t="s">
        <v>1565</v>
      </c>
      <c r="C385" t="s">
        <v>1005</v>
      </c>
      <c r="D385" t="s">
        <v>1006</v>
      </c>
      <c r="E385" t="s">
        <v>1021</v>
      </c>
    </row>
    <row r="386" spans="1:5" x14ac:dyDescent="0.2">
      <c r="A386" t="s">
        <v>2386</v>
      </c>
    </row>
    <row r="387" spans="1:5" x14ac:dyDescent="0.2">
      <c r="A387" t="s">
        <v>1566</v>
      </c>
      <c r="B387" t="s">
        <v>1853</v>
      </c>
      <c r="C387" t="s">
        <v>1567</v>
      </c>
      <c r="D387" t="s">
        <v>1006</v>
      </c>
      <c r="E387" t="s">
        <v>1218</v>
      </c>
    </row>
    <row r="388" spans="1:5" x14ac:dyDescent="0.2">
      <c r="A388" t="s">
        <v>1568</v>
      </c>
      <c r="B388" t="s">
        <v>1569</v>
      </c>
      <c r="C388" t="s">
        <v>1399</v>
      </c>
      <c r="D388" t="s">
        <v>1006</v>
      </c>
      <c r="E388" t="s">
        <v>1400</v>
      </c>
    </row>
    <row r="389" spans="1:5" x14ac:dyDescent="0.2">
      <c r="A389" t="s">
        <v>1854</v>
      </c>
      <c r="B389" t="s">
        <v>1855</v>
      </c>
      <c r="C389" t="s">
        <v>1048</v>
      </c>
      <c r="D389" t="s">
        <v>1006</v>
      </c>
      <c r="E389" t="s">
        <v>1570</v>
      </c>
    </row>
    <row r="390" spans="1:5" x14ac:dyDescent="0.2">
      <c r="A390" t="s">
        <v>2387</v>
      </c>
      <c r="B390" t="s">
        <v>2388</v>
      </c>
      <c r="C390" t="s">
        <v>1048</v>
      </c>
      <c r="D390" t="s">
        <v>1006</v>
      </c>
      <c r="E390" t="s">
        <v>1570</v>
      </c>
    </row>
    <row r="391" spans="1:5" x14ac:dyDescent="0.2">
      <c r="A391" t="s">
        <v>1571</v>
      </c>
      <c r="B391" t="s">
        <v>1856</v>
      </c>
      <c r="C391" t="s">
        <v>1572</v>
      </c>
      <c r="D391" t="s">
        <v>1006</v>
      </c>
      <c r="E391" t="s">
        <v>1573</v>
      </c>
    </row>
    <row r="392" spans="1:5" x14ac:dyDescent="0.2">
      <c r="A392" t="s">
        <v>1574</v>
      </c>
      <c r="B392" t="s">
        <v>1575</v>
      </c>
      <c r="C392" t="s">
        <v>1576</v>
      </c>
      <c r="D392" t="s">
        <v>1006</v>
      </c>
      <c r="E392" t="s">
        <v>1544</v>
      </c>
    </row>
    <row r="393" spans="1:5" x14ac:dyDescent="0.2">
      <c r="A393" t="s">
        <v>1577</v>
      </c>
      <c r="B393" t="s">
        <v>1857</v>
      </c>
      <c r="C393" t="s">
        <v>1578</v>
      </c>
      <c r="D393" t="s">
        <v>1006</v>
      </c>
      <c r="E393" t="s">
        <v>1858</v>
      </c>
    </row>
    <row r="394" spans="1:5" x14ac:dyDescent="0.2">
      <c r="A394" t="s">
        <v>1579</v>
      </c>
      <c r="B394" t="s">
        <v>1580</v>
      </c>
      <c r="C394" t="s">
        <v>1581</v>
      </c>
      <c r="D394" t="s">
        <v>1060</v>
      </c>
      <c r="E394" t="s">
        <v>1582</v>
      </c>
    </row>
    <row r="395" spans="1:5" x14ac:dyDescent="0.2">
      <c r="A395" t="s">
        <v>2389</v>
      </c>
      <c r="B395" t="s">
        <v>2390</v>
      </c>
      <c r="C395" t="s">
        <v>1005</v>
      </c>
      <c r="D395" t="s">
        <v>1006</v>
      </c>
      <c r="E395" t="s">
        <v>1583</v>
      </c>
    </row>
    <row r="396" spans="1:5" x14ac:dyDescent="0.2">
      <c r="A396" t="s">
        <v>2391</v>
      </c>
      <c r="B396" t="s">
        <v>2392</v>
      </c>
      <c r="C396" t="s">
        <v>1289</v>
      </c>
      <c r="D396" t="s">
        <v>1006</v>
      </c>
      <c r="E396" t="s">
        <v>1290</v>
      </c>
    </row>
    <row r="397" spans="1:5" x14ac:dyDescent="0.2">
      <c r="A397" t="s">
        <v>1584</v>
      </c>
      <c r="B397" t="s">
        <v>1585</v>
      </c>
      <c r="C397" t="s">
        <v>1005</v>
      </c>
      <c r="D397" t="s">
        <v>1006</v>
      </c>
      <c r="E397" t="s">
        <v>1272</v>
      </c>
    </row>
    <row r="398" spans="1:5" x14ac:dyDescent="0.2">
      <c r="A398" t="s">
        <v>1859</v>
      </c>
    </row>
    <row r="399" spans="1:5" x14ac:dyDescent="0.2">
      <c r="A399" t="s">
        <v>1586</v>
      </c>
      <c r="B399" t="s">
        <v>1587</v>
      </c>
      <c r="C399" t="s">
        <v>1038</v>
      </c>
      <c r="D399" t="s">
        <v>1006</v>
      </c>
      <c r="E399" t="s">
        <v>1039</v>
      </c>
    </row>
    <row r="400" spans="1:5" x14ac:dyDescent="0.2">
      <c r="A400" t="s">
        <v>3507</v>
      </c>
      <c r="B400" t="s">
        <v>3512</v>
      </c>
      <c r="C400" t="s">
        <v>1065</v>
      </c>
      <c r="D400" t="s">
        <v>1006</v>
      </c>
      <c r="E400" s="94">
        <v>53593</v>
      </c>
    </row>
    <row r="401" spans="1:5" x14ac:dyDescent="0.2">
      <c r="A401" t="s">
        <v>2393</v>
      </c>
      <c r="B401" t="s">
        <v>2394</v>
      </c>
      <c r="C401" t="s">
        <v>2395</v>
      </c>
      <c r="D401" t="s">
        <v>1006</v>
      </c>
      <c r="E401" t="s">
        <v>1588</v>
      </c>
    </row>
    <row r="402" spans="1:5" x14ac:dyDescent="0.2">
      <c r="A402" t="s">
        <v>1589</v>
      </c>
    </row>
    <row r="403" spans="1:5" x14ac:dyDescent="0.2">
      <c r="A403" t="s">
        <v>1590</v>
      </c>
    </row>
    <row r="404" spans="1:5" x14ac:dyDescent="0.2">
      <c r="A404" t="s">
        <v>3333</v>
      </c>
      <c r="B404" t="s">
        <v>3334</v>
      </c>
      <c r="C404" t="s">
        <v>1038</v>
      </c>
      <c r="D404" t="s">
        <v>1006</v>
      </c>
      <c r="E404" t="s">
        <v>1039</v>
      </c>
    </row>
    <row r="405" spans="1:5" x14ac:dyDescent="0.2">
      <c r="A405" t="s">
        <v>2396</v>
      </c>
      <c r="B405" t="s">
        <v>2397</v>
      </c>
      <c r="C405" t="s">
        <v>2398</v>
      </c>
      <c r="D405" t="s">
        <v>1006</v>
      </c>
      <c r="E405" t="s">
        <v>1591</v>
      </c>
    </row>
    <row r="406" spans="1:5" x14ac:dyDescent="0.2">
      <c r="A406" t="s">
        <v>2399</v>
      </c>
      <c r="B406" t="s">
        <v>2400</v>
      </c>
      <c r="C406" t="s">
        <v>2401</v>
      </c>
      <c r="D406" t="s">
        <v>1006</v>
      </c>
      <c r="E406" t="s">
        <v>1592</v>
      </c>
    </row>
    <row r="407" spans="1:5" x14ac:dyDescent="0.2">
      <c r="A407" t="s">
        <v>1593</v>
      </c>
      <c r="B407" t="s">
        <v>1594</v>
      </c>
      <c r="C407" t="s">
        <v>1065</v>
      </c>
      <c r="D407" t="s">
        <v>1006</v>
      </c>
      <c r="E407" t="s">
        <v>1595</v>
      </c>
    </row>
    <row r="408" spans="1:5" x14ac:dyDescent="0.2">
      <c r="A408" t="s">
        <v>1596</v>
      </c>
      <c r="B408" t="s">
        <v>1597</v>
      </c>
      <c r="C408" t="s">
        <v>1598</v>
      </c>
      <c r="D408" t="s">
        <v>1060</v>
      </c>
      <c r="E408" t="s">
        <v>1599</v>
      </c>
    </row>
    <row r="409" spans="1:5" x14ac:dyDescent="0.2">
      <c r="A409" t="s">
        <v>2402</v>
      </c>
      <c r="B409" t="s">
        <v>2403</v>
      </c>
      <c r="C409" t="s">
        <v>1409</v>
      </c>
      <c r="D409" t="s">
        <v>1006</v>
      </c>
      <c r="E409" t="s">
        <v>1600</v>
      </c>
    </row>
    <row r="410" spans="1:5" x14ac:dyDescent="0.2">
      <c r="A410" t="s">
        <v>2404</v>
      </c>
      <c r="B410" t="s">
        <v>2405</v>
      </c>
      <c r="C410" t="s">
        <v>2406</v>
      </c>
      <c r="D410" t="s">
        <v>1521</v>
      </c>
      <c r="E410" t="s">
        <v>1601</v>
      </c>
    </row>
    <row r="411" spans="1:5" x14ac:dyDescent="0.2">
      <c r="A411" t="s">
        <v>1602</v>
      </c>
      <c r="B411" t="s">
        <v>1603</v>
      </c>
      <c r="C411" t="s">
        <v>1280</v>
      </c>
      <c r="D411" t="s">
        <v>1006</v>
      </c>
      <c r="E411" t="s">
        <v>1604</v>
      </c>
    </row>
    <row r="412" spans="1:5" x14ac:dyDescent="0.2">
      <c r="A412" t="s">
        <v>3192</v>
      </c>
      <c r="B412" t="s">
        <v>3193</v>
      </c>
      <c r="C412" t="s">
        <v>1598</v>
      </c>
      <c r="D412" t="s">
        <v>1060</v>
      </c>
      <c r="E412" t="s">
        <v>3194</v>
      </c>
    </row>
    <row r="413" spans="1:5" x14ac:dyDescent="0.2">
      <c r="A413" t="s">
        <v>3335</v>
      </c>
      <c r="B413" t="s">
        <v>1548</v>
      </c>
      <c r="C413" t="s">
        <v>1044</v>
      </c>
      <c r="D413" t="s">
        <v>1006</v>
      </c>
      <c r="E413" t="s">
        <v>1012</v>
      </c>
    </row>
    <row r="414" spans="1:5" x14ac:dyDescent="0.2">
      <c r="A414" t="s">
        <v>2407</v>
      </c>
      <c r="B414" t="s">
        <v>2408</v>
      </c>
      <c r="C414" t="s">
        <v>1048</v>
      </c>
      <c r="D414" t="s">
        <v>1006</v>
      </c>
      <c r="E414" t="s">
        <v>1385</v>
      </c>
    </row>
    <row r="415" spans="1:5" x14ac:dyDescent="0.2">
      <c r="A415" t="s">
        <v>2409</v>
      </c>
      <c r="B415" t="s">
        <v>2410</v>
      </c>
      <c r="C415" t="s">
        <v>1824</v>
      </c>
      <c r="D415" t="s">
        <v>1006</v>
      </c>
      <c r="E415" t="s">
        <v>1605</v>
      </c>
    </row>
    <row r="416" spans="1:5" x14ac:dyDescent="0.2">
      <c r="A416" t="s">
        <v>2411</v>
      </c>
      <c r="B416" t="s">
        <v>2412</v>
      </c>
      <c r="C416" t="s">
        <v>2413</v>
      </c>
      <c r="D416" t="s">
        <v>1006</v>
      </c>
      <c r="E416" t="s">
        <v>1606</v>
      </c>
    </row>
    <row r="417" spans="1:5" x14ac:dyDescent="0.2">
      <c r="A417" t="s">
        <v>1607</v>
      </c>
    </row>
    <row r="418" spans="1:5" x14ac:dyDescent="0.2">
      <c r="A418" t="s">
        <v>2414</v>
      </c>
      <c r="B418" t="s">
        <v>2415</v>
      </c>
      <c r="C418" t="s">
        <v>903</v>
      </c>
      <c r="D418" t="s">
        <v>1107</v>
      </c>
      <c r="E418" t="s">
        <v>1608</v>
      </c>
    </row>
    <row r="419" spans="1:5" x14ac:dyDescent="0.2">
      <c r="A419" t="s">
        <v>2416</v>
      </c>
      <c r="B419" t="s">
        <v>1609</v>
      </c>
      <c r="C419" t="s">
        <v>1610</v>
      </c>
      <c r="D419" t="s">
        <v>1006</v>
      </c>
      <c r="E419" t="s">
        <v>1611</v>
      </c>
    </row>
    <row r="420" spans="1:5" x14ac:dyDescent="0.2">
      <c r="A420" t="s">
        <v>1612</v>
      </c>
      <c r="B420" t="s">
        <v>1613</v>
      </c>
      <c r="C420" t="s">
        <v>1249</v>
      </c>
      <c r="D420" t="s">
        <v>1006</v>
      </c>
      <c r="E420" t="s">
        <v>1250</v>
      </c>
    </row>
    <row r="421" spans="1:5" x14ac:dyDescent="0.2">
      <c r="A421" t="s">
        <v>1614</v>
      </c>
    </row>
    <row r="422" spans="1:5" x14ac:dyDescent="0.2">
      <c r="A422" t="s">
        <v>2417</v>
      </c>
      <c r="B422" t="s">
        <v>2418</v>
      </c>
      <c r="C422" t="s">
        <v>752</v>
      </c>
      <c r="D422" t="s">
        <v>1006</v>
      </c>
      <c r="E422" t="s">
        <v>1615</v>
      </c>
    </row>
    <row r="423" spans="1:5" x14ac:dyDescent="0.2">
      <c r="A423" t="s">
        <v>2419</v>
      </c>
      <c r="B423" t="s">
        <v>2420</v>
      </c>
      <c r="C423" t="s">
        <v>1409</v>
      </c>
      <c r="D423" t="s">
        <v>1006</v>
      </c>
      <c r="E423" t="s">
        <v>1616</v>
      </c>
    </row>
    <row r="424" spans="1:5" x14ac:dyDescent="0.2">
      <c r="A424" t="s">
        <v>1617</v>
      </c>
      <c r="B424" t="s">
        <v>3509</v>
      </c>
      <c r="C424" t="s">
        <v>1618</v>
      </c>
      <c r="D424" t="s">
        <v>1006</v>
      </c>
      <c r="E424" s="94">
        <v>54467</v>
      </c>
    </row>
    <row r="425" spans="1:5" x14ac:dyDescent="0.2">
      <c r="A425" t="s">
        <v>2421</v>
      </c>
      <c r="B425" t="s">
        <v>2422</v>
      </c>
      <c r="C425" t="s">
        <v>1620</v>
      </c>
      <c r="D425" t="s">
        <v>1006</v>
      </c>
      <c r="E425" t="s">
        <v>1619</v>
      </c>
    </row>
    <row r="426" spans="1:5" x14ac:dyDescent="0.2">
      <c r="A426" t="s">
        <v>1860</v>
      </c>
      <c r="B426" t="s">
        <v>3195</v>
      </c>
      <c r="C426" t="s">
        <v>1861</v>
      </c>
      <c r="D426" t="s">
        <v>1006</v>
      </c>
      <c r="E426" t="s">
        <v>1862</v>
      </c>
    </row>
    <row r="427" spans="1:5" x14ac:dyDescent="0.2">
      <c r="A427" t="s">
        <v>1863</v>
      </c>
      <c r="B427" t="s">
        <v>3196</v>
      </c>
      <c r="C427" t="s">
        <v>2512</v>
      </c>
      <c r="D427" t="s">
        <v>1006</v>
      </c>
      <c r="E427" t="s">
        <v>1740</v>
      </c>
    </row>
    <row r="428" spans="1:5" x14ac:dyDescent="0.2">
      <c r="A428" t="s">
        <v>2423</v>
      </c>
      <c r="B428" t="s">
        <v>1622</v>
      </c>
      <c r="C428" t="s">
        <v>1485</v>
      </c>
      <c r="D428" t="s">
        <v>1006</v>
      </c>
      <c r="E428" t="s">
        <v>1331</v>
      </c>
    </row>
    <row r="429" spans="1:5" x14ac:dyDescent="0.2">
      <c r="A429" t="s">
        <v>2424</v>
      </c>
      <c r="B429" t="s">
        <v>2425</v>
      </c>
      <c r="C429" t="s">
        <v>1044</v>
      </c>
      <c r="D429" t="s">
        <v>1006</v>
      </c>
      <c r="E429" t="s">
        <v>1623</v>
      </c>
    </row>
    <row r="430" spans="1:5" x14ac:dyDescent="0.2">
      <c r="A430" t="s">
        <v>1864</v>
      </c>
      <c r="B430" t="s">
        <v>1865</v>
      </c>
      <c r="C430" t="s">
        <v>1866</v>
      </c>
      <c r="D430" t="s">
        <v>1126</v>
      </c>
      <c r="E430" t="s">
        <v>1867</v>
      </c>
    </row>
    <row r="431" spans="1:5" x14ac:dyDescent="0.2">
      <c r="A431" t="s">
        <v>1624</v>
      </c>
      <c r="B431" t="s">
        <v>1609</v>
      </c>
      <c r="C431" t="s">
        <v>1044</v>
      </c>
      <c r="D431" t="s">
        <v>1006</v>
      </c>
      <c r="E431" t="s">
        <v>1625</v>
      </c>
    </row>
    <row r="432" spans="1:5" x14ac:dyDescent="0.2">
      <c r="A432" t="s">
        <v>1626</v>
      </c>
      <c r="B432" t="s">
        <v>1627</v>
      </c>
      <c r="C432" t="s">
        <v>1409</v>
      </c>
      <c r="D432" t="s">
        <v>1006</v>
      </c>
      <c r="E432" t="s">
        <v>1347</v>
      </c>
    </row>
    <row r="433" spans="1:5" x14ac:dyDescent="0.2">
      <c r="A433" t="s">
        <v>1871</v>
      </c>
      <c r="B433" t="s">
        <v>1872</v>
      </c>
      <c r="C433" t="s">
        <v>1873</v>
      </c>
      <c r="D433" t="s">
        <v>1874</v>
      </c>
      <c r="E433" t="s">
        <v>1875</v>
      </c>
    </row>
    <row r="434" spans="1:5" x14ac:dyDescent="0.2">
      <c r="A434" t="s">
        <v>3197</v>
      </c>
      <c r="B434" t="s">
        <v>1628</v>
      </c>
      <c r="C434" t="s">
        <v>1629</v>
      </c>
      <c r="D434" t="s">
        <v>1006</v>
      </c>
      <c r="E434" t="s">
        <v>1331</v>
      </c>
    </row>
    <row r="435" spans="1:5" x14ac:dyDescent="0.2">
      <c r="A435" t="s">
        <v>1630</v>
      </c>
    </row>
    <row r="436" spans="1:5" x14ac:dyDescent="0.2">
      <c r="A436" t="s">
        <v>1631</v>
      </c>
    </row>
    <row r="437" spans="1:5" x14ac:dyDescent="0.2">
      <c r="A437" t="s">
        <v>3336</v>
      </c>
      <c r="B437" t="s">
        <v>3337</v>
      </c>
      <c r="C437" t="s">
        <v>1861</v>
      </c>
      <c r="D437" t="s">
        <v>1006</v>
      </c>
      <c r="E437" t="s">
        <v>3338</v>
      </c>
    </row>
    <row r="438" spans="1:5" x14ac:dyDescent="0.2">
      <c r="A438" t="s">
        <v>2426</v>
      </c>
      <c r="B438" t="s">
        <v>2427</v>
      </c>
      <c r="C438" t="s">
        <v>1005</v>
      </c>
      <c r="D438" t="s">
        <v>1006</v>
      </c>
      <c r="E438" t="s">
        <v>1017</v>
      </c>
    </row>
    <row r="439" spans="1:5" x14ac:dyDescent="0.2">
      <c r="A439" t="s">
        <v>2428</v>
      </c>
      <c r="B439" t="s">
        <v>1632</v>
      </c>
      <c r="C439" t="s">
        <v>1065</v>
      </c>
      <c r="D439" t="s">
        <v>1006</v>
      </c>
      <c r="E439" t="s">
        <v>1066</v>
      </c>
    </row>
    <row r="440" spans="1:5" x14ac:dyDescent="0.2">
      <c r="A440" t="s">
        <v>1633</v>
      </c>
      <c r="B440" t="s">
        <v>1634</v>
      </c>
      <c r="C440" t="s">
        <v>1005</v>
      </c>
      <c r="D440" t="s">
        <v>1006</v>
      </c>
      <c r="E440" t="s">
        <v>1032</v>
      </c>
    </row>
    <row r="441" spans="1:5" x14ac:dyDescent="0.2">
      <c r="A441" t="s">
        <v>2429</v>
      </c>
      <c r="B441" t="s">
        <v>2430</v>
      </c>
      <c r="C441" t="s">
        <v>1005</v>
      </c>
      <c r="D441" t="s">
        <v>1006</v>
      </c>
      <c r="E441" t="s">
        <v>1635</v>
      </c>
    </row>
    <row r="442" spans="1:5" x14ac:dyDescent="0.2">
      <c r="A442" t="s">
        <v>2431</v>
      </c>
      <c r="B442" t="s">
        <v>2432</v>
      </c>
      <c r="C442" t="s">
        <v>1005</v>
      </c>
      <c r="D442" t="s">
        <v>1006</v>
      </c>
      <c r="E442" t="s">
        <v>1021</v>
      </c>
    </row>
    <row r="443" spans="1:5" x14ac:dyDescent="0.2">
      <c r="A443" t="s">
        <v>2433</v>
      </c>
      <c r="B443" t="s">
        <v>2434</v>
      </c>
      <c r="C443" t="s">
        <v>1005</v>
      </c>
      <c r="D443" t="s">
        <v>1006</v>
      </c>
      <c r="E443" t="s">
        <v>1246</v>
      </c>
    </row>
    <row r="444" spans="1:5" x14ac:dyDescent="0.2">
      <c r="A444" t="s">
        <v>2435</v>
      </c>
      <c r="B444" t="s">
        <v>2436</v>
      </c>
      <c r="C444" t="s">
        <v>2437</v>
      </c>
      <c r="D444" t="s">
        <v>1107</v>
      </c>
      <c r="E444" t="s">
        <v>1636</v>
      </c>
    </row>
    <row r="445" spans="1:5" x14ac:dyDescent="0.2">
      <c r="A445" t="s">
        <v>1637</v>
      </c>
      <c r="B445" t="s">
        <v>1638</v>
      </c>
      <c r="C445" t="s">
        <v>1227</v>
      </c>
      <c r="D445" t="s">
        <v>1006</v>
      </c>
      <c r="E445" t="s">
        <v>1228</v>
      </c>
    </row>
    <row r="446" spans="1:5" x14ac:dyDescent="0.2">
      <c r="A446" t="s">
        <v>2438</v>
      </c>
      <c r="B446" t="s">
        <v>2439</v>
      </c>
      <c r="C446" t="s">
        <v>1005</v>
      </c>
      <c r="D446" t="s">
        <v>1006</v>
      </c>
      <c r="E446" t="s">
        <v>1272</v>
      </c>
    </row>
    <row r="447" spans="1:5" x14ac:dyDescent="0.2">
      <c r="A447" t="s">
        <v>1639</v>
      </c>
      <c r="B447" t="s">
        <v>1640</v>
      </c>
      <c r="C447" t="s">
        <v>1641</v>
      </c>
      <c r="D447" t="s">
        <v>1006</v>
      </c>
      <c r="E447" t="s">
        <v>1642</v>
      </c>
    </row>
    <row r="448" spans="1:5" x14ac:dyDescent="0.2">
      <c r="A448" t="s">
        <v>1643</v>
      </c>
      <c r="B448" t="s">
        <v>2440</v>
      </c>
      <c r="C448" t="s">
        <v>1005</v>
      </c>
      <c r="D448" t="s">
        <v>1006</v>
      </c>
      <c r="E448" t="s">
        <v>1128</v>
      </c>
    </row>
    <row r="449" spans="1:5" x14ac:dyDescent="0.2">
      <c r="A449" t="s">
        <v>1876</v>
      </c>
      <c r="B449" t="s">
        <v>1877</v>
      </c>
      <c r="C449" t="s">
        <v>1065</v>
      </c>
      <c r="D449" t="s">
        <v>1006</v>
      </c>
      <c r="E449" t="s">
        <v>1644</v>
      </c>
    </row>
    <row r="450" spans="1:5" x14ac:dyDescent="0.2">
      <c r="A450" t="s">
        <v>2441</v>
      </c>
      <c r="B450" t="s">
        <v>2442</v>
      </c>
      <c r="C450" t="s">
        <v>1121</v>
      </c>
      <c r="D450" t="s">
        <v>1006</v>
      </c>
      <c r="E450" t="s">
        <v>1474</v>
      </c>
    </row>
    <row r="451" spans="1:5" x14ac:dyDescent="0.2">
      <c r="A451" t="s">
        <v>1645</v>
      </c>
      <c r="B451" t="s">
        <v>1646</v>
      </c>
      <c r="C451" t="s">
        <v>1005</v>
      </c>
      <c r="D451" t="s">
        <v>1006</v>
      </c>
      <c r="E451" t="s">
        <v>1647</v>
      </c>
    </row>
    <row r="452" spans="1:5" x14ac:dyDescent="0.2">
      <c r="A452" t="s">
        <v>2443</v>
      </c>
      <c r="B452" t="s">
        <v>2444</v>
      </c>
      <c r="C452" t="s">
        <v>1283</v>
      </c>
      <c r="D452" t="s">
        <v>1006</v>
      </c>
      <c r="E452" t="s">
        <v>1152</v>
      </c>
    </row>
    <row r="453" spans="1:5" x14ac:dyDescent="0.2">
      <c r="A453" t="s">
        <v>1878</v>
      </c>
      <c r="B453" t="s">
        <v>1879</v>
      </c>
      <c r="C453" t="s">
        <v>1880</v>
      </c>
      <c r="D453" t="s">
        <v>1006</v>
      </c>
      <c r="E453" t="s">
        <v>1881</v>
      </c>
    </row>
    <row r="454" spans="1:5" x14ac:dyDescent="0.2">
      <c r="A454" t="s">
        <v>1648</v>
      </c>
      <c r="B454" t="s">
        <v>1649</v>
      </c>
      <c r="C454" t="s">
        <v>1005</v>
      </c>
      <c r="D454" t="s">
        <v>1006</v>
      </c>
      <c r="E454" t="s">
        <v>1085</v>
      </c>
    </row>
    <row r="455" spans="1:5" x14ac:dyDescent="0.2">
      <c r="A455" t="s">
        <v>1650</v>
      </c>
      <c r="B455" t="s">
        <v>1651</v>
      </c>
      <c r="C455" t="s">
        <v>1652</v>
      </c>
      <c r="D455" t="s">
        <v>1006</v>
      </c>
      <c r="E455" t="s">
        <v>1378</v>
      </c>
    </row>
    <row r="456" spans="1:5" x14ac:dyDescent="0.2">
      <c r="A456" t="s">
        <v>2445</v>
      </c>
      <c r="B456" t="s">
        <v>2446</v>
      </c>
      <c r="C456" t="s">
        <v>1005</v>
      </c>
      <c r="D456" t="s">
        <v>1006</v>
      </c>
      <c r="E456" t="s">
        <v>1011</v>
      </c>
    </row>
    <row r="457" spans="1:5" x14ac:dyDescent="0.2">
      <c r="A457" t="s">
        <v>1882</v>
      </c>
      <c r="B457" t="s">
        <v>1883</v>
      </c>
      <c r="C457" t="s">
        <v>1884</v>
      </c>
      <c r="D457" t="s">
        <v>1006</v>
      </c>
      <c r="E457" t="s">
        <v>1885</v>
      </c>
    </row>
    <row r="458" spans="1:5" x14ac:dyDescent="0.2">
      <c r="A458" t="s">
        <v>1653</v>
      </c>
      <c r="B458" t="s">
        <v>1654</v>
      </c>
      <c r="C458" t="s">
        <v>1392</v>
      </c>
      <c r="D458" t="s">
        <v>1006</v>
      </c>
      <c r="E458" t="s">
        <v>1655</v>
      </c>
    </row>
    <row r="459" spans="1:5" x14ac:dyDescent="0.2">
      <c r="A459" t="s">
        <v>2447</v>
      </c>
      <c r="B459" t="s">
        <v>2448</v>
      </c>
      <c r="C459" t="s">
        <v>299</v>
      </c>
      <c r="D459" t="s">
        <v>1006</v>
      </c>
      <c r="E459" t="s">
        <v>1656</v>
      </c>
    </row>
    <row r="460" spans="1:5" x14ac:dyDescent="0.2">
      <c r="A460" t="s">
        <v>2449</v>
      </c>
      <c r="B460" t="s">
        <v>2450</v>
      </c>
      <c r="C460" t="s">
        <v>2209</v>
      </c>
      <c r="D460" t="s">
        <v>1006</v>
      </c>
      <c r="E460" t="s">
        <v>1258</v>
      </c>
    </row>
    <row r="461" spans="1:5" x14ac:dyDescent="0.2">
      <c r="A461" t="s">
        <v>2451</v>
      </c>
      <c r="B461" t="s">
        <v>2452</v>
      </c>
      <c r="C461" t="s">
        <v>1509</v>
      </c>
      <c r="D461" t="s">
        <v>1006</v>
      </c>
      <c r="E461" t="s">
        <v>1510</v>
      </c>
    </row>
    <row r="462" spans="1:5" x14ac:dyDescent="0.2">
      <c r="A462" t="s">
        <v>1886</v>
      </c>
      <c r="B462" t="s">
        <v>1887</v>
      </c>
      <c r="C462" t="s">
        <v>695</v>
      </c>
      <c r="D462" t="s">
        <v>1060</v>
      </c>
      <c r="E462" t="s">
        <v>315</v>
      </c>
    </row>
    <row r="463" spans="1:5" x14ac:dyDescent="0.2">
      <c r="A463" t="s">
        <v>1657</v>
      </c>
    </row>
    <row r="464" spans="1:5" x14ac:dyDescent="0.2">
      <c r="A464" t="s">
        <v>2453</v>
      </c>
      <c r="B464" t="s">
        <v>2454</v>
      </c>
      <c r="C464" t="s">
        <v>2455</v>
      </c>
      <c r="D464" t="s">
        <v>1107</v>
      </c>
      <c r="E464" t="s">
        <v>1658</v>
      </c>
    </row>
    <row r="465" spans="1:5" x14ac:dyDescent="0.2">
      <c r="A465" t="s">
        <v>1659</v>
      </c>
      <c r="B465" t="s">
        <v>1660</v>
      </c>
      <c r="C465" t="s">
        <v>1158</v>
      </c>
      <c r="D465" t="s">
        <v>1006</v>
      </c>
      <c r="E465" t="s">
        <v>1159</v>
      </c>
    </row>
    <row r="466" spans="1:5" x14ac:dyDescent="0.2">
      <c r="A466" t="s">
        <v>2456</v>
      </c>
      <c r="B466" t="s">
        <v>2457</v>
      </c>
      <c r="C466" t="s">
        <v>1005</v>
      </c>
      <c r="D466" t="s">
        <v>1006</v>
      </c>
      <c r="E466" t="s">
        <v>1661</v>
      </c>
    </row>
    <row r="467" spans="1:5" x14ac:dyDescent="0.2">
      <c r="A467" t="s">
        <v>2458</v>
      </c>
      <c r="B467" t="s">
        <v>2459</v>
      </c>
      <c r="C467" t="s">
        <v>2460</v>
      </c>
      <c r="D467" t="s">
        <v>1006</v>
      </c>
      <c r="E467" t="s">
        <v>1007</v>
      </c>
    </row>
    <row r="468" spans="1:5" x14ac:dyDescent="0.2">
      <c r="A468" t="s">
        <v>2461</v>
      </c>
      <c r="B468" t="s">
        <v>2462</v>
      </c>
      <c r="C468" t="s">
        <v>1392</v>
      </c>
      <c r="D468" t="s">
        <v>1006</v>
      </c>
      <c r="E468" t="s">
        <v>1662</v>
      </c>
    </row>
    <row r="469" spans="1:5" x14ac:dyDescent="0.2">
      <c r="A469" t="s">
        <v>2463</v>
      </c>
      <c r="B469" t="s">
        <v>2464</v>
      </c>
      <c r="C469" t="s">
        <v>1048</v>
      </c>
      <c r="D469" t="s">
        <v>1006</v>
      </c>
      <c r="E469" t="s">
        <v>1663</v>
      </c>
    </row>
    <row r="470" spans="1:5" x14ac:dyDescent="0.2">
      <c r="A470" t="s">
        <v>1888</v>
      </c>
      <c r="B470" t="s">
        <v>1664</v>
      </c>
      <c r="C470" t="s">
        <v>1111</v>
      </c>
      <c r="D470" t="s">
        <v>1006</v>
      </c>
      <c r="E470" t="s">
        <v>1665</v>
      </c>
    </row>
    <row r="471" spans="1:5" x14ac:dyDescent="0.2">
      <c r="A471" t="s">
        <v>3429</v>
      </c>
      <c r="B471" t="s">
        <v>3430</v>
      </c>
      <c r="C471" t="s">
        <v>148</v>
      </c>
      <c r="D471" t="s">
        <v>1006</v>
      </c>
      <c r="E471" t="s">
        <v>149</v>
      </c>
    </row>
    <row r="472" spans="1:5" x14ac:dyDescent="0.2">
      <c r="A472" t="s">
        <v>2465</v>
      </c>
      <c r="B472" t="s">
        <v>2466</v>
      </c>
      <c r="C472" t="s">
        <v>1005</v>
      </c>
      <c r="D472" t="s">
        <v>1006</v>
      </c>
      <c r="E472" t="s">
        <v>1032</v>
      </c>
    </row>
    <row r="473" spans="1:5" x14ac:dyDescent="0.2">
      <c r="A473" t="s">
        <v>3339</v>
      </c>
      <c r="B473" t="s">
        <v>3340</v>
      </c>
      <c r="C473" t="s">
        <v>1005</v>
      </c>
      <c r="D473" t="s">
        <v>1006</v>
      </c>
      <c r="E473" t="s">
        <v>1272</v>
      </c>
    </row>
    <row r="474" spans="1:5" x14ac:dyDescent="0.2">
      <c r="A474" t="s">
        <v>2467</v>
      </c>
      <c r="B474" t="s">
        <v>2468</v>
      </c>
      <c r="C474" t="s">
        <v>2469</v>
      </c>
      <c r="D474" t="s">
        <v>1107</v>
      </c>
      <c r="E474" t="s">
        <v>1666</v>
      </c>
    </row>
    <row r="475" spans="1:5" x14ac:dyDescent="0.2">
      <c r="A475" t="s">
        <v>1667</v>
      </c>
      <c r="B475" t="s">
        <v>2470</v>
      </c>
      <c r="C475" t="s">
        <v>1038</v>
      </c>
      <c r="D475" t="s">
        <v>1006</v>
      </c>
      <c r="E475" t="s">
        <v>1039</v>
      </c>
    </row>
    <row r="476" spans="1:5" x14ac:dyDescent="0.2">
      <c r="A476" t="s">
        <v>1889</v>
      </c>
      <c r="B476" t="s">
        <v>1668</v>
      </c>
      <c r="C476" t="s">
        <v>1179</v>
      </c>
      <c r="D476" t="s">
        <v>1006</v>
      </c>
      <c r="E476" t="s">
        <v>1180</v>
      </c>
    </row>
    <row r="477" spans="1:5" x14ac:dyDescent="0.2">
      <c r="A477" t="s">
        <v>1669</v>
      </c>
      <c r="B477" t="s">
        <v>1670</v>
      </c>
      <c r="C477" t="s">
        <v>1005</v>
      </c>
      <c r="D477" t="s">
        <v>1006</v>
      </c>
      <c r="E477" t="s">
        <v>1011</v>
      </c>
    </row>
    <row r="478" spans="1:5" x14ac:dyDescent="0.2">
      <c r="A478" t="s">
        <v>2471</v>
      </c>
      <c r="B478" t="s">
        <v>2472</v>
      </c>
      <c r="C478" t="s">
        <v>903</v>
      </c>
      <c r="D478" t="s">
        <v>1107</v>
      </c>
      <c r="E478" t="s">
        <v>1671</v>
      </c>
    </row>
    <row r="479" spans="1:5" x14ac:dyDescent="0.2">
      <c r="A479" t="s">
        <v>2473</v>
      </c>
      <c r="B479" t="s">
        <v>2474</v>
      </c>
      <c r="C479" t="s">
        <v>1065</v>
      </c>
      <c r="D479" t="s">
        <v>1006</v>
      </c>
      <c r="E479" t="s">
        <v>1066</v>
      </c>
    </row>
    <row r="480" spans="1:5" x14ac:dyDescent="0.2">
      <c r="A480" t="s">
        <v>1890</v>
      </c>
      <c r="B480" t="s">
        <v>1891</v>
      </c>
      <c r="C480" t="s">
        <v>1121</v>
      </c>
      <c r="D480" t="s">
        <v>1006</v>
      </c>
      <c r="E480" t="s">
        <v>1474</v>
      </c>
    </row>
    <row r="481" spans="1:5" x14ac:dyDescent="0.2">
      <c r="A481" t="s">
        <v>1672</v>
      </c>
    </row>
    <row r="482" spans="1:5" x14ac:dyDescent="0.2">
      <c r="A482" t="s">
        <v>3431</v>
      </c>
      <c r="B482" t="s">
        <v>3432</v>
      </c>
      <c r="C482" t="s">
        <v>795</v>
      </c>
      <c r="D482" t="s">
        <v>1006</v>
      </c>
      <c r="E482" t="s">
        <v>796</v>
      </c>
    </row>
    <row r="483" spans="1:5" x14ac:dyDescent="0.2">
      <c r="A483" t="s">
        <v>2475</v>
      </c>
      <c r="B483" t="s">
        <v>2476</v>
      </c>
      <c r="C483" t="s">
        <v>79</v>
      </c>
      <c r="D483" t="s">
        <v>1006</v>
      </c>
      <c r="E483" t="s">
        <v>1673</v>
      </c>
    </row>
    <row r="484" spans="1:5" x14ac:dyDescent="0.2">
      <c r="A484" t="s">
        <v>1674</v>
      </c>
      <c r="B484" t="s">
        <v>1675</v>
      </c>
      <c r="C484" t="s">
        <v>1005</v>
      </c>
      <c r="D484" t="s">
        <v>1006</v>
      </c>
      <c r="E484" t="s">
        <v>1676</v>
      </c>
    </row>
    <row r="485" spans="1:5" x14ac:dyDescent="0.2">
      <c r="A485" t="s">
        <v>1677</v>
      </c>
      <c r="B485" t="s">
        <v>2477</v>
      </c>
      <c r="C485" t="s">
        <v>1094</v>
      </c>
      <c r="D485" t="s">
        <v>1006</v>
      </c>
      <c r="E485" t="s">
        <v>1095</v>
      </c>
    </row>
    <row r="486" spans="1:5" x14ac:dyDescent="0.2">
      <c r="A486" t="s">
        <v>1678</v>
      </c>
      <c r="B486" t="s">
        <v>1679</v>
      </c>
      <c r="C486" t="s">
        <v>1044</v>
      </c>
      <c r="D486" t="s">
        <v>1006</v>
      </c>
      <c r="E486" t="s">
        <v>1012</v>
      </c>
    </row>
    <row r="487" spans="1:5" x14ac:dyDescent="0.2">
      <c r="A487" t="s">
        <v>1892</v>
      </c>
      <c r="B487" t="s">
        <v>1893</v>
      </c>
      <c r="C487" t="s">
        <v>1894</v>
      </c>
      <c r="D487" t="s">
        <v>1006</v>
      </c>
      <c r="E487" t="s">
        <v>1895</v>
      </c>
    </row>
    <row r="488" spans="1:5" x14ac:dyDescent="0.2">
      <c r="A488" t="s">
        <v>1680</v>
      </c>
      <c r="B488" t="s">
        <v>1681</v>
      </c>
      <c r="C488" t="s">
        <v>1539</v>
      </c>
      <c r="D488" t="s">
        <v>1006</v>
      </c>
      <c r="E488" t="s">
        <v>1116</v>
      </c>
    </row>
    <row r="489" spans="1:5" x14ac:dyDescent="0.2">
      <c r="A489" t="s">
        <v>1682</v>
      </c>
      <c r="B489" t="s">
        <v>1896</v>
      </c>
      <c r="C489" t="s">
        <v>1227</v>
      </c>
      <c r="D489" t="s">
        <v>1006</v>
      </c>
      <c r="E489" t="s">
        <v>1228</v>
      </c>
    </row>
    <row r="490" spans="1:5" x14ac:dyDescent="0.2">
      <c r="A490" t="s">
        <v>2478</v>
      </c>
      <c r="B490" t="s">
        <v>2479</v>
      </c>
      <c r="C490" t="s">
        <v>1048</v>
      </c>
      <c r="D490" t="s">
        <v>1006</v>
      </c>
      <c r="E490" t="s">
        <v>1683</v>
      </c>
    </row>
    <row r="491" spans="1:5" x14ac:dyDescent="0.2">
      <c r="A491" t="s">
        <v>1684</v>
      </c>
      <c r="B491" t="s">
        <v>1685</v>
      </c>
      <c r="C491" t="s">
        <v>1065</v>
      </c>
      <c r="D491" t="s">
        <v>1006</v>
      </c>
      <c r="E491" t="s">
        <v>1066</v>
      </c>
    </row>
    <row r="492" spans="1:5" x14ac:dyDescent="0.2">
      <c r="A492" t="s">
        <v>1686</v>
      </c>
      <c r="B492" t="s">
        <v>1687</v>
      </c>
      <c r="C492" t="s">
        <v>1688</v>
      </c>
      <c r="D492" t="s">
        <v>1006</v>
      </c>
      <c r="E492" t="s">
        <v>1689</v>
      </c>
    </row>
    <row r="493" spans="1:5" x14ac:dyDescent="0.2">
      <c r="A493" t="s">
        <v>2480</v>
      </c>
      <c r="B493" t="s">
        <v>2481</v>
      </c>
      <c r="C493" t="s">
        <v>1688</v>
      </c>
      <c r="D493" t="s">
        <v>1006</v>
      </c>
      <c r="E493" t="s">
        <v>1689</v>
      </c>
    </row>
    <row r="494" spans="1:5" x14ac:dyDescent="0.2">
      <c r="A494" t="s">
        <v>1690</v>
      </c>
      <c r="B494" t="s">
        <v>1691</v>
      </c>
      <c r="C494" t="s">
        <v>1269</v>
      </c>
      <c r="D494" t="s">
        <v>1006</v>
      </c>
      <c r="E494" t="s">
        <v>1270</v>
      </c>
    </row>
    <row r="495" spans="1:5" x14ac:dyDescent="0.2">
      <c r="A495" t="s">
        <v>2482</v>
      </c>
      <c r="B495" t="s">
        <v>1897</v>
      </c>
      <c r="C495" t="s">
        <v>1337</v>
      </c>
      <c r="D495" t="s">
        <v>1006</v>
      </c>
      <c r="E495" t="s">
        <v>1692</v>
      </c>
    </row>
    <row r="496" spans="1:5" x14ac:dyDescent="0.2">
      <c r="A496" t="s">
        <v>3198</v>
      </c>
      <c r="B496" t="s">
        <v>3199</v>
      </c>
      <c r="C496" t="s">
        <v>766</v>
      </c>
      <c r="D496" t="s">
        <v>1006</v>
      </c>
      <c r="E496" t="s">
        <v>767</v>
      </c>
    </row>
    <row r="497" spans="1:5" x14ac:dyDescent="0.2">
      <c r="A497" t="s">
        <v>2483</v>
      </c>
      <c r="B497" t="s">
        <v>2484</v>
      </c>
      <c r="C497" t="s">
        <v>1048</v>
      </c>
      <c r="D497" t="s">
        <v>1006</v>
      </c>
      <c r="E497" t="s">
        <v>1693</v>
      </c>
    </row>
    <row r="498" spans="1:5" x14ac:dyDescent="0.2">
      <c r="A498" t="s">
        <v>1694</v>
      </c>
      <c r="B498" t="s">
        <v>1695</v>
      </c>
      <c r="C498" t="s">
        <v>1005</v>
      </c>
      <c r="D498" t="s">
        <v>1006</v>
      </c>
      <c r="E498" t="s">
        <v>1246</v>
      </c>
    </row>
    <row r="499" spans="1:5" x14ac:dyDescent="0.2">
      <c r="A499" t="s">
        <v>1696</v>
      </c>
    </row>
    <row r="500" spans="1:5" x14ac:dyDescent="0.2">
      <c r="A500" t="s">
        <v>1697</v>
      </c>
      <c r="B500" t="s">
        <v>1698</v>
      </c>
      <c r="C500" t="s">
        <v>1220</v>
      </c>
      <c r="D500" t="s">
        <v>1006</v>
      </c>
      <c r="E500" t="s">
        <v>1221</v>
      </c>
    </row>
    <row r="501" spans="1:5" x14ac:dyDescent="0.2">
      <c r="A501" t="s">
        <v>1699</v>
      </c>
      <c r="B501" t="s">
        <v>1700</v>
      </c>
      <c r="C501" t="s">
        <v>1701</v>
      </c>
      <c r="D501" t="s">
        <v>1006</v>
      </c>
      <c r="E501" t="s">
        <v>1702</v>
      </c>
    </row>
    <row r="502" spans="1:5" x14ac:dyDescent="0.2">
      <c r="A502" t="s">
        <v>1703</v>
      </c>
      <c r="B502" t="s">
        <v>1704</v>
      </c>
      <c r="C502" t="s">
        <v>1705</v>
      </c>
      <c r="D502" t="s">
        <v>1006</v>
      </c>
      <c r="E502" t="s">
        <v>1706</v>
      </c>
    </row>
    <row r="503" spans="1:5" x14ac:dyDescent="0.2">
      <c r="A503" t="s">
        <v>1707</v>
      </c>
      <c r="B503" t="s">
        <v>1708</v>
      </c>
      <c r="C503" t="s">
        <v>1121</v>
      </c>
      <c r="D503" t="s">
        <v>1006</v>
      </c>
      <c r="E503" t="s">
        <v>1709</v>
      </c>
    </row>
    <row r="504" spans="1:5" x14ac:dyDescent="0.2">
      <c r="A504" t="s">
        <v>2485</v>
      </c>
      <c r="B504" t="s">
        <v>2486</v>
      </c>
      <c r="C504" t="s">
        <v>2487</v>
      </c>
      <c r="D504" t="s">
        <v>1006</v>
      </c>
      <c r="E504" t="s">
        <v>1710</v>
      </c>
    </row>
    <row r="505" spans="1:5" x14ac:dyDescent="0.2">
      <c r="A505" t="s">
        <v>1711</v>
      </c>
      <c r="B505" t="s">
        <v>3508</v>
      </c>
      <c r="C505" t="s">
        <v>1392</v>
      </c>
      <c r="D505" t="s">
        <v>1006</v>
      </c>
      <c r="E505" t="s">
        <v>1712</v>
      </c>
    </row>
    <row r="506" spans="1:5" x14ac:dyDescent="0.2">
      <c r="A506" t="s">
        <v>2488</v>
      </c>
      <c r="B506" t="s">
        <v>1713</v>
      </c>
      <c r="C506" t="s">
        <v>1005</v>
      </c>
      <c r="D506" t="s">
        <v>1006</v>
      </c>
      <c r="E506" t="s">
        <v>1085</v>
      </c>
    </row>
    <row r="507" spans="1:5" x14ac:dyDescent="0.2">
      <c r="A507" t="s">
        <v>1898</v>
      </c>
      <c r="B507" t="s">
        <v>1603</v>
      </c>
      <c r="C507" t="s">
        <v>1280</v>
      </c>
      <c r="D507" t="s">
        <v>1006</v>
      </c>
      <c r="E507" t="s">
        <v>1206</v>
      </c>
    </row>
    <row r="508" spans="1:5" x14ac:dyDescent="0.2">
      <c r="A508" t="s">
        <v>2489</v>
      </c>
      <c r="B508" t="s">
        <v>2490</v>
      </c>
      <c r="C508" t="s">
        <v>2491</v>
      </c>
      <c r="D508" t="s">
        <v>1006</v>
      </c>
      <c r="E508" t="s">
        <v>1714</v>
      </c>
    </row>
    <row r="509" spans="1:5" x14ac:dyDescent="0.2">
      <c r="A509" t="s">
        <v>1715</v>
      </c>
      <c r="B509" t="s">
        <v>2492</v>
      </c>
      <c r="C509" t="s">
        <v>1567</v>
      </c>
      <c r="D509" t="s">
        <v>1006</v>
      </c>
      <c r="E509" t="s">
        <v>1218</v>
      </c>
    </row>
    <row r="510" spans="1:5" x14ac:dyDescent="0.2">
      <c r="A510" t="s">
        <v>1716</v>
      </c>
      <c r="B510" t="s">
        <v>1717</v>
      </c>
      <c r="C510" t="s">
        <v>1718</v>
      </c>
      <c r="D510" t="s">
        <v>1107</v>
      </c>
      <c r="E510" t="s">
        <v>1719</v>
      </c>
    </row>
    <row r="511" spans="1:5" x14ac:dyDescent="0.2">
      <c r="A511" t="s">
        <v>1720</v>
      </c>
      <c r="B511" t="s">
        <v>1721</v>
      </c>
      <c r="C511" t="s">
        <v>648</v>
      </c>
      <c r="D511" t="s">
        <v>1006</v>
      </c>
      <c r="E511" t="s">
        <v>1722</v>
      </c>
    </row>
    <row r="512" spans="1:5" x14ac:dyDescent="0.2">
      <c r="A512" t="s">
        <v>2493</v>
      </c>
      <c r="B512" t="s">
        <v>2494</v>
      </c>
      <c r="C512" t="s">
        <v>666</v>
      </c>
      <c r="D512" t="s">
        <v>1006</v>
      </c>
      <c r="E512" t="s">
        <v>1723</v>
      </c>
    </row>
    <row r="513" spans="1:5" x14ac:dyDescent="0.2">
      <c r="A513" t="s">
        <v>1899</v>
      </c>
      <c r="B513" t="s">
        <v>2495</v>
      </c>
      <c r="C513" t="s">
        <v>1005</v>
      </c>
      <c r="D513" t="s">
        <v>1006</v>
      </c>
      <c r="E513" t="s">
        <v>1032</v>
      </c>
    </row>
    <row r="514" spans="1:5" x14ac:dyDescent="0.2">
      <c r="A514" t="s">
        <v>1900</v>
      </c>
      <c r="B514" t="s">
        <v>1724</v>
      </c>
      <c r="C514" t="s">
        <v>1725</v>
      </c>
      <c r="D514" t="s">
        <v>1006</v>
      </c>
      <c r="E514" t="s">
        <v>1726</v>
      </c>
    </row>
    <row r="515" spans="1:5" x14ac:dyDescent="0.2">
      <c r="A515" t="s">
        <v>1727</v>
      </c>
      <c r="B515" t="s">
        <v>1728</v>
      </c>
      <c r="C515" t="s">
        <v>1729</v>
      </c>
      <c r="D515" t="s">
        <v>1006</v>
      </c>
      <c r="E515" t="s">
        <v>1505</v>
      </c>
    </row>
    <row r="516" spans="1:5" x14ac:dyDescent="0.2">
      <c r="A516" t="s">
        <v>1901</v>
      </c>
      <c r="B516" t="s">
        <v>1902</v>
      </c>
      <c r="C516" t="s">
        <v>1005</v>
      </c>
      <c r="D516" t="s">
        <v>1006</v>
      </c>
      <c r="E516" t="s">
        <v>1272</v>
      </c>
    </row>
    <row r="517" spans="1:5" x14ac:dyDescent="0.2">
      <c r="A517" t="s">
        <v>1903</v>
      </c>
      <c r="B517" t="s">
        <v>3200</v>
      </c>
      <c r="C517" t="s">
        <v>1005</v>
      </c>
      <c r="D517" t="s">
        <v>1006</v>
      </c>
      <c r="E517" t="s">
        <v>1272</v>
      </c>
    </row>
    <row r="518" spans="1:5" x14ac:dyDescent="0.2">
      <c r="A518" t="s">
        <v>1730</v>
      </c>
      <c r="B518" t="s">
        <v>1902</v>
      </c>
      <c r="C518" t="s">
        <v>1005</v>
      </c>
      <c r="D518" t="s">
        <v>1006</v>
      </c>
      <c r="E518" t="s">
        <v>1272</v>
      </c>
    </row>
    <row r="519" spans="1:5" x14ac:dyDescent="0.2">
      <c r="A519" t="s">
        <v>1731</v>
      </c>
      <c r="B519" t="s">
        <v>1904</v>
      </c>
      <c r="C519" t="s">
        <v>1140</v>
      </c>
      <c r="D519" t="s">
        <v>1006</v>
      </c>
      <c r="E519" t="s">
        <v>1141</v>
      </c>
    </row>
    <row r="520" spans="1:5" x14ac:dyDescent="0.2">
      <c r="A520" t="s">
        <v>1905</v>
      </c>
      <c r="B520" t="s">
        <v>1906</v>
      </c>
      <c r="C520" t="s">
        <v>670</v>
      </c>
      <c r="D520" t="s">
        <v>1006</v>
      </c>
      <c r="E520" t="s">
        <v>1274</v>
      </c>
    </row>
    <row r="521" spans="1:5" x14ac:dyDescent="0.2">
      <c r="A521" t="s">
        <v>1907</v>
      </c>
      <c r="B521" t="s">
        <v>1908</v>
      </c>
      <c r="C521" t="s">
        <v>1909</v>
      </c>
      <c r="D521" t="s">
        <v>1006</v>
      </c>
      <c r="E521" t="s">
        <v>1910</v>
      </c>
    </row>
    <row r="522" spans="1:5" x14ac:dyDescent="0.2">
      <c r="A522" t="s">
        <v>1732</v>
      </c>
    </row>
    <row r="523" spans="1:5" x14ac:dyDescent="0.2">
      <c r="A523" t="s">
        <v>2496</v>
      </c>
      <c r="B523" t="s">
        <v>2497</v>
      </c>
      <c r="C523" t="s">
        <v>2498</v>
      </c>
      <c r="D523" t="s">
        <v>1006</v>
      </c>
      <c r="E523" t="s">
        <v>1510</v>
      </c>
    </row>
    <row r="524" spans="1:5" x14ac:dyDescent="0.2">
      <c r="A524" t="s">
        <v>2499</v>
      </c>
      <c r="B524" t="s">
        <v>2500</v>
      </c>
      <c r="C524" t="s">
        <v>1578</v>
      </c>
      <c r="D524" t="s">
        <v>1006</v>
      </c>
      <c r="E524" t="s">
        <v>1224</v>
      </c>
    </row>
    <row r="525" spans="1:5" x14ac:dyDescent="0.2">
      <c r="A525" t="s">
        <v>2501</v>
      </c>
      <c r="B525" t="s">
        <v>2502</v>
      </c>
      <c r="C525" t="s">
        <v>670</v>
      </c>
      <c r="D525" t="s">
        <v>1006</v>
      </c>
      <c r="E525" t="s">
        <v>1274</v>
      </c>
    </row>
    <row r="526" spans="1:5" x14ac:dyDescent="0.2">
      <c r="A526" t="s">
        <v>2503</v>
      </c>
      <c r="B526" t="s">
        <v>2504</v>
      </c>
      <c r="C526" t="s">
        <v>2487</v>
      </c>
      <c r="D526" t="s">
        <v>1006</v>
      </c>
      <c r="E526" t="s">
        <v>1710</v>
      </c>
    </row>
    <row r="527" spans="1:5" x14ac:dyDescent="0.2">
      <c r="A527" t="s">
        <v>2505</v>
      </c>
      <c r="B527" t="s">
        <v>2506</v>
      </c>
      <c r="C527" t="s">
        <v>1005</v>
      </c>
      <c r="D527" t="s">
        <v>1006</v>
      </c>
      <c r="E527" t="s">
        <v>1246</v>
      </c>
    </row>
    <row r="528" spans="1:5" x14ac:dyDescent="0.2">
      <c r="A528" t="s">
        <v>2507</v>
      </c>
    </row>
    <row r="529" spans="1:5" x14ac:dyDescent="0.2">
      <c r="A529" t="s">
        <v>1733</v>
      </c>
      <c r="B529" t="s">
        <v>1734</v>
      </c>
      <c r="C529" t="s">
        <v>1044</v>
      </c>
      <c r="D529" t="s">
        <v>1006</v>
      </c>
      <c r="E529" t="s">
        <v>1012</v>
      </c>
    </row>
    <row r="530" spans="1:5" x14ac:dyDescent="0.2">
      <c r="A530" t="s">
        <v>1911</v>
      </c>
    </row>
    <row r="531" spans="1:5" x14ac:dyDescent="0.2">
      <c r="A531" t="s">
        <v>2508</v>
      </c>
      <c r="B531" t="s">
        <v>2509</v>
      </c>
      <c r="C531" t="s">
        <v>1392</v>
      </c>
      <c r="D531" t="s">
        <v>1006</v>
      </c>
      <c r="E531" t="s">
        <v>1735</v>
      </c>
    </row>
    <row r="532" spans="1:5" x14ac:dyDescent="0.2">
      <c r="A532" t="s">
        <v>1736</v>
      </c>
    </row>
    <row r="533" spans="1:5" x14ac:dyDescent="0.2">
      <c r="A533" t="s">
        <v>1736</v>
      </c>
    </row>
    <row r="534" spans="1:5" x14ac:dyDescent="0.2">
      <c r="A534" t="s">
        <v>1737</v>
      </c>
      <c r="B534" t="s">
        <v>1738</v>
      </c>
      <c r="C534" t="s">
        <v>1409</v>
      </c>
      <c r="D534" t="s">
        <v>1006</v>
      </c>
      <c r="E534" t="s">
        <v>1347</v>
      </c>
    </row>
    <row r="535" spans="1:5" x14ac:dyDescent="0.2">
      <c r="A535" t="s">
        <v>1739</v>
      </c>
      <c r="B535" t="s">
        <v>1912</v>
      </c>
      <c r="C535" t="s">
        <v>1020</v>
      </c>
      <c r="D535" t="s">
        <v>1006</v>
      </c>
      <c r="E535" t="s">
        <v>1066</v>
      </c>
    </row>
    <row r="536" spans="1:5" x14ac:dyDescent="0.2">
      <c r="A536" t="s">
        <v>3341</v>
      </c>
      <c r="B536" t="s">
        <v>3342</v>
      </c>
      <c r="C536" t="s">
        <v>3343</v>
      </c>
      <c r="D536" t="s">
        <v>1006</v>
      </c>
      <c r="E536" t="s">
        <v>3344</v>
      </c>
    </row>
    <row r="537" spans="1:5" x14ac:dyDescent="0.2">
      <c r="A537" t="s">
        <v>2510</v>
      </c>
      <c r="B537" t="s">
        <v>2511</v>
      </c>
      <c r="C537" t="s">
        <v>2512</v>
      </c>
      <c r="D537" t="s">
        <v>1006</v>
      </c>
      <c r="E537" t="s">
        <v>1740</v>
      </c>
    </row>
    <row r="538" spans="1:5" x14ac:dyDescent="0.2">
      <c r="A538" t="s">
        <v>117</v>
      </c>
      <c r="B538" t="s">
        <v>118</v>
      </c>
      <c r="C538" t="s">
        <v>1005</v>
      </c>
      <c r="D538" t="s">
        <v>1006</v>
      </c>
      <c r="E538" t="s">
        <v>1272</v>
      </c>
    </row>
    <row r="539" spans="1:5" x14ac:dyDescent="0.2">
      <c r="A539" t="s">
        <v>1913</v>
      </c>
      <c r="B539" t="s">
        <v>1914</v>
      </c>
      <c r="C539" t="s">
        <v>903</v>
      </c>
      <c r="D539" t="s">
        <v>1107</v>
      </c>
      <c r="E539" t="s">
        <v>1608</v>
      </c>
    </row>
    <row r="540" spans="1:5" x14ac:dyDescent="0.2">
      <c r="A540" t="s">
        <v>119</v>
      </c>
      <c r="B540" t="s">
        <v>120</v>
      </c>
      <c r="C540" t="s">
        <v>1005</v>
      </c>
      <c r="D540" t="s">
        <v>1006</v>
      </c>
      <c r="E540" t="s">
        <v>1085</v>
      </c>
    </row>
    <row r="541" spans="1:5" x14ac:dyDescent="0.2">
      <c r="A541" t="s">
        <v>121</v>
      </c>
      <c r="B541" t="s">
        <v>122</v>
      </c>
      <c r="C541" t="s">
        <v>123</v>
      </c>
      <c r="D541" t="s">
        <v>1006</v>
      </c>
      <c r="E541" t="s">
        <v>1203</v>
      </c>
    </row>
    <row r="542" spans="1:5" x14ac:dyDescent="0.2">
      <c r="A542" t="s">
        <v>2513</v>
      </c>
      <c r="B542" t="s">
        <v>2514</v>
      </c>
      <c r="C542" t="s">
        <v>1434</v>
      </c>
      <c r="D542" t="s">
        <v>1006</v>
      </c>
      <c r="E542" t="s">
        <v>1435</v>
      </c>
    </row>
    <row r="543" spans="1:5" x14ac:dyDescent="0.2">
      <c r="A543" t="s">
        <v>2515</v>
      </c>
      <c r="B543" t="s">
        <v>2516</v>
      </c>
      <c r="C543" t="s">
        <v>1220</v>
      </c>
      <c r="D543" t="s">
        <v>1006</v>
      </c>
      <c r="E543" t="s">
        <v>124</v>
      </c>
    </row>
    <row r="544" spans="1:5" x14ac:dyDescent="0.2">
      <c r="A544" t="s">
        <v>2517</v>
      </c>
      <c r="B544" t="s">
        <v>2518</v>
      </c>
      <c r="C544" t="s">
        <v>1005</v>
      </c>
      <c r="D544" t="s">
        <v>1006</v>
      </c>
      <c r="E544" t="s">
        <v>1272</v>
      </c>
    </row>
    <row r="545" spans="1:5" x14ac:dyDescent="0.2">
      <c r="A545" t="s">
        <v>1915</v>
      </c>
    </row>
    <row r="546" spans="1:5" x14ac:dyDescent="0.2">
      <c r="A546" t="s">
        <v>1915</v>
      </c>
    </row>
    <row r="547" spans="1:5" x14ac:dyDescent="0.2">
      <c r="A547" t="s">
        <v>2519</v>
      </c>
      <c r="B547" t="s">
        <v>2520</v>
      </c>
      <c r="C547" t="s">
        <v>1283</v>
      </c>
      <c r="D547" t="s">
        <v>1006</v>
      </c>
      <c r="E547" t="s">
        <v>1152</v>
      </c>
    </row>
    <row r="548" spans="1:5" x14ac:dyDescent="0.2">
      <c r="A548" t="s">
        <v>2521</v>
      </c>
      <c r="B548" t="s">
        <v>2522</v>
      </c>
      <c r="C548" t="s">
        <v>2161</v>
      </c>
      <c r="D548" t="s">
        <v>1006</v>
      </c>
      <c r="E548" t="s">
        <v>1195</v>
      </c>
    </row>
    <row r="549" spans="1:5" x14ac:dyDescent="0.2">
      <c r="A549" t="s">
        <v>125</v>
      </c>
      <c r="B549" t="s">
        <v>126</v>
      </c>
      <c r="C549" t="s">
        <v>127</v>
      </c>
      <c r="D549" t="s">
        <v>1006</v>
      </c>
      <c r="E549" t="s">
        <v>1495</v>
      </c>
    </row>
    <row r="550" spans="1:5" x14ac:dyDescent="0.2">
      <c r="A550" t="s">
        <v>2523</v>
      </c>
      <c r="B550" t="s">
        <v>2524</v>
      </c>
      <c r="C550" t="s">
        <v>2525</v>
      </c>
      <c r="D550" t="s">
        <v>1107</v>
      </c>
      <c r="E550" t="s">
        <v>128</v>
      </c>
    </row>
    <row r="551" spans="1:5" x14ac:dyDescent="0.2">
      <c r="A551" t="s">
        <v>2526</v>
      </c>
      <c r="B551" t="s">
        <v>2527</v>
      </c>
      <c r="C551" t="s">
        <v>1005</v>
      </c>
      <c r="D551" t="s">
        <v>1006</v>
      </c>
      <c r="E551" t="s">
        <v>1017</v>
      </c>
    </row>
    <row r="552" spans="1:5" x14ac:dyDescent="0.2">
      <c r="A552" t="s">
        <v>129</v>
      </c>
      <c r="B552" t="s">
        <v>130</v>
      </c>
      <c r="C552" t="s">
        <v>1065</v>
      </c>
      <c r="D552" t="s">
        <v>1006</v>
      </c>
      <c r="E552" t="s">
        <v>1066</v>
      </c>
    </row>
    <row r="553" spans="1:5" x14ac:dyDescent="0.2">
      <c r="A553" t="s">
        <v>131</v>
      </c>
      <c r="B553" t="s">
        <v>132</v>
      </c>
      <c r="C553" t="s">
        <v>1283</v>
      </c>
      <c r="D553" t="s">
        <v>1006</v>
      </c>
      <c r="E553" t="s">
        <v>1152</v>
      </c>
    </row>
    <row r="554" spans="1:5" x14ac:dyDescent="0.2">
      <c r="A554" t="s">
        <v>133</v>
      </c>
      <c r="B554" t="s">
        <v>134</v>
      </c>
      <c r="C554" t="s">
        <v>1409</v>
      </c>
      <c r="D554" t="s">
        <v>1006</v>
      </c>
      <c r="E554" t="s">
        <v>1347</v>
      </c>
    </row>
    <row r="555" spans="1:5" x14ac:dyDescent="0.2">
      <c r="A555" t="s">
        <v>135</v>
      </c>
      <c r="B555" t="s">
        <v>1916</v>
      </c>
      <c r="C555" t="s">
        <v>1179</v>
      </c>
      <c r="D555" t="s">
        <v>1006</v>
      </c>
      <c r="E555" t="s">
        <v>1180</v>
      </c>
    </row>
    <row r="556" spans="1:5" x14ac:dyDescent="0.2">
      <c r="A556" t="s">
        <v>136</v>
      </c>
      <c r="B556" t="s">
        <v>137</v>
      </c>
      <c r="C556" t="s">
        <v>1005</v>
      </c>
      <c r="D556" t="s">
        <v>1006</v>
      </c>
      <c r="E556" t="s">
        <v>1272</v>
      </c>
    </row>
    <row r="557" spans="1:5" x14ac:dyDescent="0.2">
      <c r="A557" t="s">
        <v>138</v>
      </c>
      <c r="B557" t="s">
        <v>1917</v>
      </c>
      <c r="C557" t="s">
        <v>1918</v>
      </c>
      <c r="D557" t="s">
        <v>1006</v>
      </c>
      <c r="E557" t="s">
        <v>1919</v>
      </c>
    </row>
    <row r="558" spans="1:5" x14ac:dyDescent="0.2">
      <c r="A558" t="s">
        <v>139</v>
      </c>
      <c r="B558" t="s">
        <v>140</v>
      </c>
      <c r="C558" t="s">
        <v>1005</v>
      </c>
      <c r="D558" t="s">
        <v>1006</v>
      </c>
      <c r="E558" t="s">
        <v>141</v>
      </c>
    </row>
    <row r="559" spans="1:5" x14ac:dyDescent="0.2">
      <c r="A559" t="s">
        <v>2528</v>
      </c>
      <c r="B559" t="s">
        <v>2529</v>
      </c>
      <c r="C559" t="s">
        <v>1048</v>
      </c>
      <c r="D559" t="s">
        <v>1006</v>
      </c>
      <c r="E559" t="s">
        <v>142</v>
      </c>
    </row>
    <row r="560" spans="1:5" x14ac:dyDescent="0.2">
      <c r="A560" t="s">
        <v>143</v>
      </c>
    </row>
    <row r="561" spans="1:5" x14ac:dyDescent="0.2">
      <c r="A561" t="s">
        <v>2530</v>
      </c>
      <c r="B561" t="s">
        <v>144</v>
      </c>
      <c r="C561" t="s">
        <v>1005</v>
      </c>
      <c r="D561" t="s">
        <v>1006</v>
      </c>
      <c r="E561" t="s">
        <v>145</v>
      </c>
    </row>
    <row r="562" spans="1:5" x14ac:dyDescent="0.2">
      <c r="A562" t="s">
        <v>146</v>
      </c>
      <c r="B562" t="s">
        <v>147</v>
      </c>
      <c r="C562" t="s">
        <v>148</v>
      </c>
      <c r="D562" t="s">
        <v>1006</v>
      </c>
      <c r="E562" t="s">
        <v>149</v>
      </c>
    </row>
    <row r="563" spans="1:5" x14ac:dyDescent="0.2">
      <c r="A563" t="s">
        <v>1920</v>
      </c>
      <c r="B563" t="s">
        <v>1921</v>
      </c>
      <c r="C563" t="s">
        <v>1201</v>
      </c>
      <c r="D563" t="s">
        <v>1006</v>
      </c>
      <c r="E563" t="s">
        <v>1202</v>
      </c>
    </row>
    <row r="564" spans="1:5" x14ac:dyDescent="0.2">
      <c r="A564" t="s">
        <v>150</v>
      </c>
      <c r="B564" t="s">
        <v>151</v>
      </c>
      <c r="C564" t="s">
        <v>1005</v>
      </c>
      <c r="D564" t="s">
        <v>1006</v>
      </c>
      <c r="E564" t="s">
        <v>1272</v>
      </c>
    </row>
    <row r="565" spans="1:5" x14ac:dyDescent="0.2">
      <c r="A565" t="s">
        <v>152</v>
      </c>
    </row>
    <row r="566" spans="1:5" x14ac:dyDescent="0.2">
      <c r="A566" t="s">
        <v>153</v>
      </c>
      <c r="B566" t="s">
        <v>154</v>
      </c>
      <c r="C566" t="s">
        <v>155</v>
      </c>
      <c r="D566" t="s">
        <v>1006</v>
      </c>
      <c r="E566" t="s">
        <v>1394</v>
      </c>
    </row>
    <row r="567" spans="1:5" x14ac:dyDescent="0.2">
      <c r="A567" t="s">
        <v>3345</v>
      </c>
      <c r="B567" t="s">
        <v>156</v>
      </c>
      <c r="C567" t="s">
        <v>1121</v>
      </c>
      <c r="D567" t="s">
        <v>1006</v>
      </c>
      <c r="E567" t="s">
        <v>3346</v>
      </c>
    </row>
    <row r="568" spans="1:5" x14ac:dyDescent="0.2">
      <c r="A568" t="s">
        <v>157</v>
      </c>
      <c r="B568" t="s">
        <v>1922</v>
      </c>
      <c r="C568" t="s">
        <v>1005</v>
      </c>
      <c r="D568" t="s">
        <v>1006</v>
      </c>
      <c r="E568" t="s">
        <v>158</v>
      </c>
    </row>
    <row r="569" spans="1:5" x14ac:dyDescent="0.2">
      <c r="A569" t="s">
        <v>159</v>
      </c>
      <c r="B569" t="s">
        <v>2531</v>
      </c>
      <c r="C569" t="s">
        <v>1048</v>
      </c>
      <c r="D569" t="s">
        <v>1006</v>
      </c>
      <c r="E569" t="s">
        <v>1049</v>
      </c>
    </row>
    <row r="570" spans="1:5" x14ac:dyDescent="0.2">
      <c r="A570" t="s">
        <v>2532</v>
      </c>
      <c r="B570" t="s">
        <v>160</v>
      </c>
      <c r="C570" t="s">
        <v>381</v>
      </c>
      <c r="D570" t="s">
        <v>1006</v>
      </c>
      <c r="E570" t="s">
        <v>161</v>
      </c>
    </row>
    <row r="571" spans="1:5" x14ac:dyDescent="0.2">
      <c r="A571" t="s">
        <v>162</v>
      </c>
      <c r="B571" t="s">
        <v>163</v>
      </c>
      <c r="C571" t="s">
        <v>1280</v>
      </c>
      <c r="D571" t="s">
        <v>1006</v>
      </c>
      <c r="E571" t="s">
        <v>1206</v>
      </c>
    </row>
    <row r="572" spans="1:5" x14ac:dyDescent="0.2">
      <c r="A572" t="s">
        <v>164</v>
      </c>
      <c r="B572" t="s">
        <v>165</v>
      </c>
      <c r="C572" t="s">
        <v>1005</v>
      </c>
      <c r="D572" t="s">
        <v>1006</v>
      </c>
      <c r="E572" t="s">
        <v>166</v>
      </c>
    </row>
    <row r="573" spans="1:5" x14ac:dyDescent="0.2">
      <c r="A573" t="s">
        <v>167</v>
      </c>
      <c r="B573" t="s">
        <v>168</v>
      </c>
      <c r="C573" t="s">
        <v>169</v>
      </c>
      <c r="D573" t="s">
        <v>1006</v>
      </c>
      <c r="E573" t="s">
        <v>1032</v>
      </c>
    </row>
    <row r="574" spans="1:5" x14ac:dyDescent="0.2">
      <c r="A574" t="s">
        <v>170</v>
      </c>
      <c r="B574" t="s">
        <v>171</v>
      </c>
      <c r="C574" t="s">
        <v>1005</v>
      </c>
      <c r="D574" t="s">
        <v>1006</v>
      </c>
      <c r="E574" t="s">
        <v>172</v>
      </c>
    </row>
    <row r="575" spans="1:5" x14ac:dyDescent="0.2">
      <c r="A575" t="s">
        <v>173</v>
      </c>
      <c r="B575" t="s">
        <v>174</v>
      </c>
      <c r="C575" t="s">
        <v>1038</v>
      </c>
      <c r="D575" t="s">
        <v>1006</v>
      </c>
      <c r="E575" t="s">
        <v>1039</v>
      </c>
    </row>
    <row r="576" spans="1:5" x14ac:dyDescent="0.2">
      <c r="A576" t="s">
        <v>1923</v>
      </c>
      <c r="B576" t="s">
        <v>175</v>
      </c>
      <c r="C576" t="s">
        <v>1005</v>
      </c>
      <c r="D576" t="s">
        <v>1006</v>
      </c>
      <c r="E576" t="s">
        <v>176</v>
      </c>
    </row>
    <row r="577" spans="1:5" x14ac:dyDescent="0.2">
      <c r="A577" t="s">
        <v>1924</v>
      </c>
      <c r="B577" t="s">
        <v>1925</v>
      </c>
      <c r="C577" t="s">
        <v>1015</v>
      </c>
      <c r="D577" t="s">
        <v>1006</v>
      </c>
      <c r="E577" t="s">
        <v>1016</v>
      </c>
    </row>
    <row r="578" spans="1:5" x14ac:dyDescent="0.2">
      <c r="A578" t="s">
        <v>177</v>
      </c>
      <c r="B578" t="s">
        <v>178</v>
      </c>
      <c r="C578" t="s">
        <v>1005</v>
      </c>
      <c r="D578" t="s">
        <v>1006</v>
      </c>
      <c r="E578" t="s">
        <v>179</v>
      </c>
    </row>
    <row r="579" spans="1:5" x14ac:dyDescent="0.2">
      <c r="A579" t="s">
        <v>2533</v>
      </c>
      <c r="B579" t="s">
        <v>2534</v>
      </c>
      <c r="C579" t="s">
        <v>1005</v>
      </c>
      <c r="D579" t="s">
        <v>1006</v>
      </c>
      <c r="E579" t="s">
        <v>1128</v>
      </c>
    </row>
    <row r="580" spans="1:5" x14ac:dyDescent="0.2">
      <c r="A580" t="s">
        <v>180</v>
      </c>
      <c r="B580" t="s">
        <v>181</v>
      </c>
      <c r="C580" t="s">
        <v>1179</v>
      </c>
      <c r="D580" t="s">
        <v>1006</v>
      </c>
      <c r="E580" t="s">
        <v>1180</v>
      </c>
    </row>
    <row r="581" spans="1:5" x14ac:dyDescent="0.2">
      <c r="A581" t="s">
        <v>182</v>
      </c>
      <c r="B581" t="s">
        <v>3201</v>
      </c>
      <c r="C581" t="s">
        <v>1121</v>
      </c>
      <c r="D581" t="s">
        <v>1006</v>
      </c>
      <c r="E581" t="s">
        <v>183</v>
      </c>
    </row>
    <row r="582" spans="1:5" x14ac:dyDescent="0.2">
      <c r="A582" t="s">
        <v>2535</v>
      </c>
      <c r="B582" t="s">
        <v>2536</v>
      </c>
      <c r="C582" t="s">
        <v>1005</v>
      </c>
      <c r="D582" t="s">
        <v>1006</v>
      </c>
      <c r="E582" t="s">
        <v>1246</v>
      </c>
    </row>
    <row r="583" spans="1:5" x14ac:dyDescent="0.2">
      <c r="A583" t="s">
        <v>184</v>
      </c>
      <c r="B583" t="s">
        <v>185</v>
      </c>
      <c r="C583" t="s">
        <v>1005</v>
      </c>
      <c r="D583" t="s">
        <v>1006</v>
      </c>
      <c r="E583" t="s">
        <v>1021</v>
      </c>
    </row>
    <row r="584" spans="1:5" x14ac:dyDescent="0.2">
      <c r="A584" t="s">
        <v>2537</v>
      </c>
      <c r="B584" t="s">
        <v>2538</v>
      </c>
      <c r="C584" t="s">
        <v>1048</v>
      </c>
      <c r="D584" t="s">
        <v>1006</v>
      </c>
      <c r="E584" t="s">
        <v>1385</v>
      </c>
    </row>
    <row r="585" spans="1:5" x14ac:dyDescent="0.2">
      <c r="A585" t="s">
        <v>186</v>
      </c>
      <c r="B585" t="s">
        <v>187</v>
      </c>
      <c r="C585" t="s">
        <v>1065</v>
      </c>
      <c r="D585" t="s">
        <v>1006</v>
      </c>
      <c r="E585" t="s">
        <v>1066</v>
      </c>
    </row>
    <row r="586" spans="1:5" x14ac:dyDescent="0.2">
      <c r="A586" t="s">
        <v>2539</v>
      </c>
      <c r="B586" t="s">
        <v>2540</v>
      </c>
      <c r="C586" t="s">
        <v>1392</v>
      </c>
      <c r="D586" t="s">
        <v>1006</v>
      </c>
      <c r="E586" t="s">
        <v>188</v>
      </c>
    </row>
    <row r="587" spans="1:5" x14ac:dyDescent="0.2">
      <c r="A587" t="s">
        <v>189</v>
      </c>
      <c r="B587" t="s">
        <v>190</v>
      </c>
      <c r="C587" t="s">
        <v>1452</v>
      </c>
      <c r="D587" t="s">
        <v>1006</v>
      </c>
      <c r="E587" t="s">
        <v>191</v>
      </c>
    </row>
    <row r="588" spans="1:5" x14ac:dyDescent="0.2">
      <c r="A588" t="s">
        <v>2541</v>
      </c>
      <c r="B588" t="s">
        <v>2542</v>
      </c>
      <c r="C588" t="s">
        <v>1121</v>
      </c>
      <c r="D588" t="s">
        <v>1006</v>
      </c>
      <c r="E588" t="s">
        <v>192</v>
      </c>
    </row>
    <row r="589" spans="1:5" x14ac:dyDescent="0.2">
      <c r="A589" t="s">
        <v>2543</v>
      </c>
      <c r="B589" t="s">
        <v>2544</v>
      </c>
      <c r="C589" t="s">
        <v>2545</v>
      </c>
      <c r="D589" t="s">
        <v>1464</v>
      </c>
      <c r="E589" t="s">
        <v>193</v>
      </c>
    </row>
    <row r="590" spans="1:5" x14ac:dyDescent="0.2">
      <c r="A590" t="s">
        <v>194</v>
      </c>
      <c r="B590" t="s">
        <v>195</v>
      </c>
      <c r="C590" t="s">
        <v>1005</v>
      </c>
      <c r="D590" t="s">
        <v>1006</v>
      </c>
      <c r="E590" t="s">
        <v>1147</v>
      </c>
    </row>
    <row r="591" spans="1:5" x14ac:dyDescent="0.2">
      <c r="A591" t="s">
        <v>196</v>
      </c>
      <c r="B591" t="s">
        <v>197</v>
      </c>
      <c r="C591" t="s">
        <v>1005</v>
      </c>
      <c r="D591" t="s">
        <v>1006</v>
      </c>
      <c r="E591" t="s">
        <v>1272</v>
      </c>
    </row>
    <row r="592" spans="1:5" x14ac:dyDescent="0.2">
      <c r="A592" t="s">
        <v>1926</v>
      </c>
      <c r="B592" t="s">
        <v>1927</v>
      </c>
      <c r="C592" t="s">
        <v>1280</v>
      </c>
      <c r="D592" t="s">
        <v>1006</v>
      </c>
      <c r="E592" t="s">
        <v>1928</v>
      </c>
    </row>
    <row r="593" spans="1:5" x14ac:dyDescent="0.2">
      <c r="A593" t="s">
        <v>1929</v>
      </c>
      <c r="B593" t="s">
        <v>321</v>
      </c>
      <c r="C593" t="s">
        <v>1005</v>
      </c>
      <c r="D593" t="s">
        <v>1006</v>
      </c>
      <c r="E593" t="s">
        <v>1272</v>
      </c>
    </row>
    <row r="594" spans="1:5" x14ac:dyDescent="0.2">
      <c r="A594" t="s">
        <v>1930</v>
      </c>
      <c r="B594" t="s">
        <v>1931</v>
      </c>
      <c r="C594" t="s">
        <v>752</v>
      </c>
      <c r="D594" t="s">
        <v>1006</v>
      </c>
      <c r="E594" t="s">
        <v>1615</v>
      </c>
    </row>
    <row r="595" spans="1:5" x14ac:dyDescent="0.2">
      <c r="A595" t="s">
        <v>198</v>
      </c>
    </row>
    <row r="596" spans="1:5" x14ac:dyDescent="0.2">
      <c r="A596" t="s">
        <v>199</v>
      </c>
      <c r="B596" t="s">
        <v>200</v>
      </c>
      <c r="C596" t="s">
        <v>201</v>
      </c>
      <c r="D596" t="s">
        <v>1107</v>
      </c>
      <c r="E596" t="s">
        <v>202</v>
      </c>
    </row>
    <row r="597" spans="1:5" x14ac:dyDescent="0.2">
      <c r="A597" t="s">
        <v>2546</v>
      </c>
      <c r="B597" t="s">
        <v>2547</v>
      </c>
      <c r="C597" t="s">
        <v>34</v>
      </c>
      <c r="D597" t="s">
        <v>1060</v>
      </c>
      <c r="E597" t="s">
        <v>203</v>
      </c>
    </row>
    <row r="598" spans="1:5" x14ac:dyDescent="0.2">
      <c r="A598" t="s">
        <v>2548</v>
      </c>
      <c r="B598" t="s">
        <v>2549</v>
      </c>
      <c r="C598" t="s">
        <v>2142</v>
      </c>
      <c r="D598" t="s">
        <v>1006</v>
      </c>
      <c r="E598" t="s">
        <v>1172</v>
      </c>
    </row>
    <row r="599" spans="1:5" x14ac:dyDescent="0.2">
      <c r="A599" t="s">
        <v>204</v>
      </c>
      <c r="B599" t="s">
        <v>205</v>
      </c>
      <c r="C599" t="s">
        <v>206</v>
      </c>
      <c r="D599" t="s">
        <v>207</v>
      </c>
      <c r="E599" t="s">
        <v>208</v>
      </c>
    </row>
    <row r="600" spans="1:5" x14ac:dyDescent="0.2">
      <c r="A600" t="s">
        <v>1932</v>
      </c>
      <c r="B600" t="s">
        <v>1933</v>
      </c>
      <c r="C600" t="s">
        <v>1005</v>
      </c>
      <c r="D600" t="s">
        <v>1006</v>
      </c>
      <c r="E600" t="s">
        <v>1017</v>
      </c>
    </row>
    <row r="601" spans="1:5" x14ac:dyDescent="0.2">
      <c r="A601" t="s">
        <v>2550</v>
      </c>
      <c r="B601" t="s">
        <v>2551</v>
      </c>
      <c r="C601" t="s">
        <v>1140</v>
      </c>
      <c r="D601" t="s">
        <v>1060</v>
      </c>
      <c r="E601" t="s">
        <v>209</v>
      </c>
    </row>
    <row r="602" spans="1:5" x14ac:dyDescent="0.2">
      <c r="A602" t="s">
        <v>210</v>
      </c>
      <c r="B602" t="s">
        <v>3202</v>
      </c>
      <c r="C602" t="s">
        <v>1283</v>
      </c>
      <c r="D602" t="s">
        <v>1006</v>
      </c>
      <c r="E602" t="s">
        <v>1152</v>
      </c>
    </row>
    <row r="603" spans="1:5" x14ac:dyDescent="0.2">
      <c r="A603" t="s">
        <v>3347</v>
      </c>
      <c r="B603" t="s">
        <v>3348</v>
      </c>
      <c r="C603" t="s">
        <v>3349</v>
      </c>
      <c r="D603" t="s">
        <v>1107</v>
      </c>
      <c r="E603" t="s">
        <v>3350</v>
      </c>
    </row>
    <row r="604" spans="1:5" x14ac:dyDescent="0.2">
      <c r="A604" t="s">
        <v>3203</v>
      </c>
      <c r="B604" t="s">
        <v>3204</v>
      </c>
      <c r="C604" t="s">
        <v>1227</v>
      </c>
      <c r="D604" t="s">
        <v>1006</v>
      </c>
      <c r="E604" t="s">
        <v>1228</v>
      </c>
    </row>
    <row r="605" spans="1:5" x14ac:dyDescent="0.2">
      <c r="A605" t="s">
        <v>1934</v>
      </c>
      <c r="B605" t="s">
        <v>1935</v>
      </c>
      <c r="C605" t="s">
        <v>570</v>
      </c>
      <c r="D605" t="s">
        <v>1006</v>
      </c>
      <c r="E605" t="s">
        <v>1260</v>
      </c>
    </row>
    <row r="606" spans="1:5" x14ac:dyDescent="0.2">
      <c r="A606" t="s">
        <v>211</v>
      </c>
      <c r="B606" t="s">
        <v>212</v>
      </c>
      <c r="C606" t="s">
        <v>213</v>
      </c>
      <c r="D606" t="s">
        <v>1006</v>
      </c>
      <c r="E606" t="s">
        <v>214</v>
      </c>
    </row>
    <row r="607" spans="1:5" x14ac:dyDescent="0.2">
      <c r="A607" t="s">
        <v>215</v>
      </c>
      <c r="B607" t="s">
        <v>3205</v>
      </c>
      <c r="C607" t="s">
        <v>1409</v>
      </c>
      <c r="D607" t="s">
        <v>1006</v>
      </c>
      <c r="E607" t="s">
        <v>1347</v>
      </c>
    </row>
    <row r="608" spans="1:5" x14ac:dyDescent="0.2">
      <c r="A608" t="s">
        <v>3351</v>
      </c>
      <c r="B608" t="s">
        <v>3352</v>
      </c>
      <c r="C608" t="s">
        <v>1121</v>
      </c>
      <c r="D608" t="s">
        <v>1006</v>
      </c>
      <c r="E608" t="s">
        <v>3346</v>
      </c>
    </row>
    <row r="609" spans="1:5" x14ac:dyDescent="0.2">
      <c r="A609" t="s">
        <v>2552</v>
      </c>
      <c r="B609" t="s">
        <v>2553</v>
      </c>
      <c r="C609" t="s">
        <v>1005</v>
      </c>
      <c r="D609" t="s">
        <v>1006</v>
      </c>
      <c r="E609" t="s">
        <v>216</v>
      </c>
    </row>
    <row r="610" spans="1:5" x14ac:dyDescent="0.2">
      <c r="A610" t="s">
        <v>2554</v>
      </c>
      <c r="B610" t="s">
        <v>2555</v>
      </c>
      <c r="C610" t="s">
        <v>442</v>
      </c>
      <c r="D610" t="s">
        <v>1006</v>
      </c>
      <c r="E610" t="s">
        <v>217</v>
      </c>
    </row>
    <row r="611" spans="1:5" x14ac:dyDescent="0.2">
      <c r="A611" t="s">
        <v>2556</v>
      </c>
      <c r="B611" t="s">
        <v>2557</v>
      </c>
      <c r="C611" t="s">
        <v>2401</v>
      </c>
      <c r="D611" t="s">
        <v>1006</v>
      </c>
      <c r="E611" t="s">
        <v>218</v>
      </c>
    </row>
    <row r="612" spans="1:5" x14ac:dyDescent="0.2">
      <c r="A612" t="s">
        <v>219</v>
      </c>
      <c r="B612" t="s">
        <v>3206</v>
      </c>
      <c r="C612" t="s">
        <v>1227</v>
      </c>
      <c r="D612" t="s">
        <v>1006</v>
      </c>
      <c r="E612" t="s">
        <v>1504</v>
      </c>
    </row>
    <row r="613" spans="1:5" x14ac:dyDescent="0.2">
      <c r="A613" t="s">
        <v>220</v>
      </c>
      <c r="B613" t="s">
        <v>221</v>
      </c>
      <c r="C613" t="s">
        <v>1227</v>
      </c>
      <c r="D613" t="s">
        <v>1006</v>
      </c>
      <c r="E613" t="s">
        <v>1256</v>
      </c>
    </row>
    <row r="614" spans="1:5" x14ac:dyDescent="0.2">
      <c r="A614" t="s">
        <v>1936</v>
      </c>
      <c r="B614" t="s">
        <v>1937</v>
      </c>
      <c r="C614" t="s">
        <v>1434</v>
      </c>
      <c r="D614" t="s">
        <v>1006</v>
      </c>
      <c r="E614" t="s">
        <v>1435</v>
      </c>
    </row>
    <row r="615" spans="1:5" x14ac:dyDescent="0.2">
      <c r="A615" t="s">
        <v>2558</v>
      </c>
      <c r="B615" t="s">
        <v>2559</v>
      </c>
      <c r="C615" t="s">
        <v>2560</v>
      </c>
      <c r="D615" t="s">
        <v>1006</v>
      </c>
      <c r="E615" t="s">
        <v>2561</v>
      </c>
    </row>
    <row r="616" spans="1:5" x14ac:dyDescent="0.2">
      <c r="A616" t="s">
        <v>222</v>
      </c>
      <c r="B616" t="s">
        <v>1938</v>
      </c>
      <c r="C616" t="s">
        <v>1318</v>
      </c>
      <c r="D616" t="s">
        <v>1006</v>
      </c>
      <c r="E616" t="s">
        <v>1319</v>
      </c>
    </row>
    <row r="617" spans="1:5" x14ac:dyDescent="0.2">
      <c r="A617" t="s">
        <v>223</v>
      </c>
      <c r="B617" t="s">
        <v>224</v>
      </c>
      <c r="C617" t="s">
        <v>1399</v>
      </c>
      <c r="D617" t="s">
        <v>1006</v>
      </c>
      <c r="E617" t="s">
        <v>1400</v>
      </c>
    </row>
    <row r="618" spans="1:5" x14ac:dyDescent="0.2">
      <c r="A618" t="s">
        <v>225</v>
      </c>
      <c r="B618" t="s">
        <v>226</v>
      </c>
      <c r="C618" t="s">
        <v>1399</v>
      </c>
      <c r="D618" t="s">
        <v>1006</v>
      </c>
      <c r="E618" t="s">
        <v>1400</v>
      </c>
    </row>
    <row r="619" spans="1:5" x14ac:dyDescent="0.2">
      <c r="A619" t="s">
        <v>2562</v>
      </c>
      <c r="B619" t="s">
        <v>2563</v>
      </c>
      <c r="C619" t="s">
        <v>2564</v>
      </c>
      <c r="D619" t="s">
        <v>1006</v>
      </c>
      <c r="E619" t="s">
        <v>227</v>
      </c>
    </row>
    <row r="620" spans="1:5" x14ac:dyDescent="0.2">
      <c r="A620" t="s">
        <v>2565</v>
      </c>
      <c r="B620" t="s">
        <v>2566</v>
      </c>
      <c r="C620" t="s">
        <v>1005</v>
      </c>
      <c r="D620" t="s">
        <v>1006</v>
      </c>
      <c r="E620" t="s">
        <v>1021</v>
      </c>
    </row>
    <row r="621" spans="1:5" x14ac:dyDescent="0.2">
      <c r="A621" t="s">
        <v>2567</v>
      </c>
      <c r="B621" t="s">
        <v>2568</v>
      </c>
      <c r="C621" t="s">
        <v>766</v>
      </c>
      <c r="D621" t="s">
        <v>1006</v>
      </c>
      <c r="E621" t="s">
        <v>228</v>
      </c>
    </row>
    <row r="622" spans="1:5" x14ac:dyDescent="0.2">
      <c r="A622" t="s">
        <v>2569</v>
      </c>
      <c r="B622" t="s">
        <v>2570</v>
      </c>
      <c r="C622" t="s">
        <v>1562</v>
      </c>
      <c r="D622" t="s">
        <v>1060</v>
      </c>
      <c r="E622" t="s">
        <v>229</v>
      </c>
    </row>
    <row r="623" spans="1:5" x14ac:dyDescent="0.2">
      <c r="A623" t="s">
        <v>230</v>
      </c>
      <c r="B623" t="s">
        <v>231</v>
      </c>
      <c r="C623" t="s">
        <v>1409</v>
      </c>
      <c r="D623" t="s">
        <v>1006</v>
      </c>
      <c r="E623" t="s">
        <v>1347</v>
      </c>
    </row>
    <row r="624" spans="1:5" x14ac:dyDescent="0.2">
      <c r="A624" t="s">
        <v>232</v>
      </c>
      <c r="B624" t="s">
        <v>233</v>
      </c>
      <c r="C624" t="s">
        <v>234</v>
      </c>
      <c r="D624" t="s">
        <v>1006</v>
      </c>
      <c r="E624" t="s">
        <v>235</v>
      </c>
    </row>
    <row r="625" spans="1:5" x14ac:dyDescent="0.2">
      <c r="A625" t="s">
        <v>2571</v>
      </c>
      <c r="B625" t="s">
        <v>2572</v>
      </c>
      <c r="C625" t="s">
        <v>1567</v>
      </c>
      <c r="D625" t="s">
        <v>1006</v>
      </c>
      <c r="E625" t="s">
        <v>236</v>
      </c>
    </row>
    <row r="626" spans="1:5" x14ac:dyDescent="0.2">
      <c r="A626" t="s">
        <v>237</v>
      </c>
      <c r="B626" t="s">
        <v>238</v>
      </c>
      <c r="C626" t="s">
        <v>239</v>
      </c>
      <c r="D626" t="s">
        <v>1107</v>
      </c>
      <c r="E626" t="s">
        <v>240</v>
      </c>
    </row>
    <row r="627" spans="1:5" x14ac:dyDescent="0.2">
      <c r="A627" t="s">
        <v>2573</v>
      </c>
      <c r="B627" t="s">
        <v>2574</v>
      </c>
      <c r="C627" t="s">
        <v>2575</v>
      </c>
      <c r="D627" t="s">
        <v>1006</v>
      </c>
      <c r="E627" t="s">
        <v>242</v>
      </c>
    </row>
    <row r="628" spans="1:5" x14ac:dyDescent="0.2">
      <c r="A628" t="s">
        <v>2576</v>
      </c>
      <c r="B628" t="s">
        <v>2577</v>
      </c>
      <c r="C628" t="s">
        <v>1434</v>
      </c>
      <c r="D628" t="s">
        <v>1006</v>
      </c>
      <c r="E628" t="s">
        <v>243</v>
      </c>
    </row>
    <row r="629" spans="1:5" x14ac:dyDescent="0.2">
      <c r="A629" t="s">
        <v>2578</v>
      </c>
      <c r="B629" t="s">
        <v>2579</v>
      </c>
      <c r="C629" t="s">
        <v>1048</v>
      </c>
      <c r="D629" t="s">
        <v>1006</v>
      </c>
      <c r="E629" t="s">
        <v>245</v>
      </c>
    </row>
    <row r="630" spans="1:5" x14ac:dyDescent="0.2">
      <c r="A630" t="s">
        <v>2580</v>
      </c>
      <c r="B630" t="s">
        <v>2581</v>
      </c>
      <c r="C630" t="s">
        <v>1048</v>
      </c>
      <c r="D630" t="s">
        <v>1006</v>
      </c>
      <c r="E630" t="s">
        <v>246</v>
      </c>
    </row>
    <row r="631" spans="1:5" x14ac:dyDescent="0.2">
      <c r="A631" t="s">
        <v>2582</v>
      </c>
      <c r="B631" t="s">
        <v>2583</v>
      </c>
      <c r="C631" t="s">
        <v>1005</v>
      </c>
      <c r="D631" t="s">
        <v>1006</v>
      </c>
      <c r="E631" t="s">
        <v>1246</v>
      </c>
    </row>
    <row r="632" spans="1:5" x14ac:dyDescent="0.2">
      <c r="A632" t="s">
        <v>2584</v>
      </c>
      <c r="B632" t="s">
        <v>2585</v>
      </c>
      <c r="C632" t="s">
        <v>2586</v>
      </c>
      <c r="D632" t="s">
        <v>1006</v>
      </c>
      <c r="E632" t="s">
        <v>248</v>
      </c>
    </row>
    <row r="633" spans="1:5" x14ac:dyDescent="0.2">
      <c r="A633" t="s">
        <v>2587</v>
      </c>
      <c r="B633" t="s">
        <v>2588</v>
      </c>
      <c r="C633" t="s">
        <v>1265</v>
      </c>
      <c r="D633" t="s">
        <v>1006</v>
      </c>
      <c r="E633" t="s">
        <v>1266</v>
      </c>
    </row>
    <row r="634" spans="1:5" x14ac:dyDescent="0.2">
      <c r="A634" t="s">
        <v>2589</v>
      </c>
      <c r="B634" t="s">
        <v>2590</v>
      </c>
      <c r="C634" t="s">
        <v>1182</v>
      </c>
      <c r="D634" t="s">
        <v>1006</v>
      </c>
      <c r="E634" t="s">
        <v>249</v>
      </c>
    </row>
    <row r="635" spans="1:5" x14ac:dyDescent="0.2">
      <c r="A635" t="s">
        <v>250</v>
      </c>
      <c r="B635" t="s">
        <v>251</v>
      </c>
      <c r="C635" t="s">
        <v>252</v>
      </c>
      <c r="D635" t="s">
        <v>1006</v>
      </c>
      <c r="E635" t="s">
        <v>253</v>
      </c>
    </row>
    <row r="636" spans="1:5" x14ac:dyDescent="0.2">
      <c r="A636" t="s">
        <v>2591</v>
      </c>
      <c r="B636" t="s">
        <v>2592</v>
      </c>
      <c r="C636" t="s">
        <v>1187</v>
      </c>
      <c r="D636" t="s">
        <v>1006</v>
      </c>
      <c r="E636" t="s">
        <v>1188</v>
      </c>
    </row>
    <row r="637" spans="1:5" x14ac:dyDescent="0.2">
      <c r="A637" t="s">
        <v>254</v>
      </c>
      <c r="B637" t="s">
        <v>255</v>
      </c>
      <c r="C637" t="s">
        <v>256</v>
      </c>
      <c r="D637" t="s">
        <v>1006</v>
      </c>
      <c r="E637" t="s">
        <v>257</v>
      </c>
    </row>
    <row r="638" spans="1:5" x14ac:dyDescent="0.2">
      <c r="A638" t="s">
        <v>258</v>
      </c>
      <c r="B638" t="s">
        <v>3513</v>
      </c>
      <c r="C638" t="s">
        <v>259</v>
      </c>
      <c r="D638" t="s">
        <v>1006</v>
      </c>
      <c r="E638" t="s">
        <v>260</v>
      </c>
    </row>
    <row r="639" spans="1:5" x14ac:dyDescent="0.2">
      <c r="A639" t="s">
        <v>2593</v>
      </c>
      <c r="B639" t="s">
        <v>2594</v>
      </c>
      <c r="C639" t="s">
        <v>1688</v>
      </c>
      <c r="D639" t="s">
        <v>1006</v>
      </c>
      <c r="E639" t="s">
        <v>261</v>
      </c>
    </row>
    <row r="640" spans="1:5" x14ac:dyDescent="0.2">
      <c r="A640" t="s">
        <v>262</v>
      </c>
      <c r="B640" t="s">
        <v>1941</v>
      </c>
      <c r="C640" t="s">
        <v>1265</v>
      </c>
      <c r="D640" t="s">
        <v>1006</v>
      </c>
      <c r="E640" t="s">
        <v>263</v>
      </c>
    </row>
    <row r="641" spans="1:5" x14ac:dyDescent="0.2">
      <c r="A641" t="s">
        <v>2595</v>
      </c>
      <c r="B641" t="s">
        <v>267</v>
      </c>
      <c r="C641" t="s">
        <v>1094</v>
      </c>
      <c r="D641" t="s">
        <v>1006</v>
      </c>
      <c r="E641" t="s">
        <v>1095</v>
      </c>
    </row>
    <row r="642" spans="1:5" x14ac:dyDescent="0.2">
      <c r="A642" t="s">
        <v>264</v>
      </c>
    </row>
    <row r="643" spans="1:5" x14ac:dyDescent="0.2">
      <c r="A643" t="s">
        <v>265</v>
      </c>
      <c r="B643" t="s">
        <v>266</v>
      </c>
      <c r="C643" t="s">
        <v>148</v>
      </c>
      <c r="D643" t="s">
        <v>1006</v>
      </c>
      <c r="E643" t="s">
        <v>149</v>
      </c>
    </row>
    <row r="644" spans="1:5" x14ac:dyDescent="0.2">
      <c r="A644" t="s">
        <v>2596</v>
      </c>
      <c r="B644" t="s">
        <v>2597</v>
      </c>
      <c r="C644" t="s">
        <v>2598</v>
      </c>
      <c r="D644" t="s">
        <v>1006</v>
      </c>
      <c r="E644" t="s">
        <v>1250</v>
      </c>
    </row>
    <row r="645" spans="1:5" x14ac:dyDescent="0.2">
      <c r="A645" t="s">
        <v>268</v>
      </c>
      <c r="B645" t="s">
        <v>269</v>
      </c>
      <c r="C645" t="s">
        <v>1005</v>
      </c>
      <c r="D645" t="s">
        <v>1006</v>
      </c>
      <c r="E645" t="s">
        <v>1011</v>
      </c>
    </row>
    <row r="646" spans="1:5" x14ac:dyDescent="0.2">
      <c r="A646" t="s">
        <v>2599</v>
      </c>
      <c r="B646" t="s">
        <v>2600</v>
      </c>
      <c r="C646" t="s">
        <v>920</v>
      </c>
      <c r="D646" t="s">
        <v>1006</v>
      </c>
      <c r="E646" t="s">
        <v>270</v>
      </c>
    </row>
    <row r="647" spans="1:5" x14ac:dyDescent="0.2">
      <c r="A647" t="s">
        <v>3207</v>
      </c>
      <c r="B647" t="s">
        <v>1939</v>
      </c>
      <c r="C647" t="s">
        <v>1578</v>
      </c>
      <c r="D647" t="s">
        <v>1006</v>
      </c>
      <c r="E647" t="s">
        <v>1224</v>
      </c>
    </row>
    <row r="648" spans="1:5" x14ac:dyDescent="0.2">
      <c r="A648" t="s">
        <v>271</v>
      </c>
      <c r="B648" t="s">
        <v>1942</v>
      </c>
      <c r="C648" t="s">
        <v>1943</v>
      </c>
      <c r="D648" t="s">
        <v>1107</v>
      </c>
      <c r="E648" t="s">
        <v>1944</v>
      </c>
    </row>
    <row r="649" spans="1:5" x14ac:dyDescent="0.2">
      <c r="A649" t="s">
        <v>3208</v>
      </c>
      <c r="B649" t="s">
        <v>3209</v>
      </c>
      <c r="C649" t="s">
        <v>3090</v>
      </c>
      <c r="D649" t="s">
        <v>1006</v>
      </c>
      <c r="E649" t="s">
        <v>47</v>
      </c>
    </row>
    <row r="650" spans="1:5" x14ac:dyDescent="0.2">
      <c r="A650" t="s">
        <v>3353</v>
      </c>
      <c r="B650" t="s">
        <v>241</v>
      </c>
      <c r="C650" t="s">
        <v>1005</v>
      </c>
      <c r="D650" t="s">
        <v>1006</v>
      </c>
      <c r="E650" t="s">
        <v>1128</v>
      </c>
    </row>
    <row r="651" spans="1:5" x14ac:dyDescent="0.2">
      <c r="A651" t="s">
        <v>3354</v>
      </c>
      <c r="C651" t="s">
        <v>2575</v>
      </c>
      <c r="D651" t="s">
        <v>1006</v>
      </c>
      <c r="E651" t="s">
        <v>242</v>
      </c>
    </row>
    <row r="652" spans="1:5" x14ac:dyDescent="0.2">
      <c r="A652" t="s">
        <v>2601</v>
      </c>
      <c r="B652" t="s">
        <v>272</v>
      </c>
      <c r="C652" t="s">
        <v>1038</v>
      </c>
      <c r="D652" t="s">
        <v>1006</v>
      </c>
      <c r="E652" t="s">
        <v>1039</v>
      </c>
    </row>
    <row r="653" spans="1:5" x14ac:dyDescent="0.2">
      <c r="A653" t="s">
        <v>2602</v>
      </c>
      <c r="B653" t="s">
        <v>2603</v>
      </c>
      <c r="C653" t="s">
        <v>1409</v>
      </c>
      <c r="D653" t="s">
        <v>1006</v>
      </c>
      <c r="E653" t="s">
        <v>1347</v>
      </c>
    </row>
    <row r="654" spans="1:5" x14ac:dyDescent="0.2">
      <c r="A654" t="s">
        <v>3355</v>
      </c>
      <c r="B654" t="s">
        <v>244</v>
      </c>
      <c r="C654" t="s">
        <v>1337</v>
      </c>
      <c r="D654" t="s">
        <v>1006</v>
      </c>
      <c r="E654" t="s">
        <v>1692</v>
      </c>
    </row>
    <row r="655" spans="1:5" x14ac:dyDescent="0.2">
      <c r="A655" t="s">
        <v>273</v>
      </c>
      <c r="B655" t="s">
        <v>274</v>
      </c>
      <c r="C655" t="s">
        <v>1005</v>
      </c>
      <c r="D655" t="s">
        <v>1006</v>
      </c>
      <c r="E655" t="s">
        <v>275</v>
      </c>
    </row>
    <row r="656" spans="1:5" x14ac:dyDescent="0.2">
      <c r="A656" t="s">
        <v>2604</v>
      </c>
      <c r="B656" t="s">
        <v>3433</v>
      </c>
      <c r="C656" t="s">
        <v>1155</v>
      </c>
      <c r="D656" t="s">
        <v>1006</v>
      </c>
      <c r="E656" t="s">
        <v>1156</v>
      </c>
    </row>
    <row r="657" spans="1:5" x14ac:dyDescent="0.2">
      <c r="A657" t="s">
        <v>276</v>
      </c>
      <c r="B657" t="s">
        <v>277</v>
      </c>
      <c r="C657" t="s">
        <v>278</v>
      </c>
      <c r="D657" t="s">
        <v>279</v>
      </c>
      <c r="E657" t="s">
        <v>280</v>
      </c>
    </row>
    <row r="658" spans="1:5" x14ac:dyDescent="0.2">
      <c r="A658" t="s">
        <v>281</v>
      </c>
      <c r="B658" t="s">
        <v>282</v>
      </c>
      <c r="C658" t="s">
        <v>1048</v>
      </c>
      <c r="D658" t="s">
        <v>1006</v>
      </c>
      <c r="E658" t="s">
        <v>1385</v>
      </c>
    </row>
    <row r="659" spans="1:5" x14ac:dyDescent="0.2">
      <c r="A659" t="s">
        <v>2605</v>
      </c>
    </row>
    <row r="660" spans="1:5" x14ac:dyDescent="0.2">
      <c r="A660" t="s">
        <v>2606</v>
      </c>
      <c r="B660" t="s">
        <v>2607</v>
      </c>
      <c r="C660" t="s">
        <v>1044</v>
      </c>
      <c r="D660" t="s">
        <v>1006</v>
      </c>
      <c r="E660" t="s">
        <v>1012</v>
      </c>
    </row>
    <row r="661" spans="1:5" x14ac:dyDescent="0.2">
      <c r="A661" t="s">
        <v>3356</v>
      </c>
      <c r="B661" t="s">
        <v>247</v>
      </c>
      <c r="C661" t="s">
        <v>1392</v>
      </c>
      <c r="D661" t="s">
        <v>1006</v>
      </c>
      <c r="E661" t="s">
        <v>1735</v>
      </c>
    </row>
    <row r="662" spans="1:5" x14ac:dyDescent="0.2">
      <c r="A662" t="s">
        <v>3210</v>
      </c>
      <c r="B662" t="s">
        <v>283</v>
      </c>
      <c r="C662" t="s">
        <v>284</v>
      </c>
      <c r="D662" t="s">
        <v>1006</v>
      </c>
      <c r="E662" t="s">
        <v>285</v>
      </c>
    </row>
    <row r="663" spans="1:5" x14ac:dyDescent="0.2">
      <c r="A663" t="s">
        <v>286</v>
      </c>
    </row>
    <row r="664" spans="1:5" x14ac:dyDescent="0.2">
      <c r="A664" t="s">
        <v>3211</v>
      </c>
      <c r="B664" t="s">
        <v>1940</v>
      </c>
      <c r="C664" t="s">
        <v>1337</v>
      </c>
      <c r="D664" t="s">
        <v>1006</v>
      </c>
      <c r="E664" t="s">
        <v>1692</v>
      </c>
    </row>
    <row r="665" spans="1:5" x14ac:dyDescent="0.2">
      <c r="A665" t="s">
        <v>287</v>
      </c>
      <c r="B665" t="s">
        <v>288</v>
      </c>
      <c r="C665" t="s">
        <v>1227</v>
      </c>
      <c r="D665" t="s">
        <v>1006</v>
      </c>
      <c r="E665" t="s">
        <v>1228</v>
      </c>
    </row>
    <row r="666" spans="1:5" x14ac:dyDescent="0.2">
      <c r="A666" t="s">
        <v>289</v>
      </c>
      <c r="B666" t="s">
        <v>290</v>
      </c>
      <c r="C666" t="s">
        <v>1005</v>
      </c>
      <c r="D666" t="s">
        <v>1006</v>
      </c>
      <c r="E666" t="s">
        <v>1011</v>
      </c>
    </row>
    <row r="667" spans="1:5" x14ac:dyDescent="0.2">
      <c r="A667" t="s">
        <v>291</v>
      </c>
      <c r="B667" t="s">
        <v>292</v>
      </c>
      <c r="C667" t="s">
        <v>293</v>
      </c>
      <c r="D667" t="s">
        <v>1006</v>
      </c>
      <c r="E667" t="s">
        <v>294</v>
      </c>
    </row>
    <row r="668" spans="1:5" x14ac:dyDescent="0.2">
      <c r="A668" t="s">
        <v>295</v>
      </c>
      <c r="B668" t="s">
        <v>296</v>
      </c>
      <c r="C668" t="s">
        <v>1065</v>
      </c>
      <c r="D668" t="s">
        <v>1006</v>
      </c>
      <c r="E668" t="s">
        <v>1066</v>
      </c>
    </row>
    <row r="669" spans="1:5" x14ac:dyDescent="0.2">
      <c r="A669" t="s">
        <v>297</v>
      </c>
      <c r="B669" t="s">
        <v>298</v>
      </c>
      <c r="C669" t="s">
        <v>299</v>
      </c>
      <c r="D669" t="s">
        <v>1006</v>
      </c>
      <c r="E669" t="s">
        <v>300</v>
      </c>
    </row>
    <row r="670" spans="1:5" x14ac:dyDescent="0.2">
      <c r="A670" t="s">
        <v>301</v>
      </c>
      <c r="B670" t="s">
        <v>302</v>
      </c>
      <c r="C670" t="s">
        <v>1399</v>
      </c>
      <c r="D670" t="s">
        <v>1006</v>
      </c>
      <c r="E670" t="s">
        <v>1400</v>
      </c>
    </row>
    <row r="671" spans="1:5" x14ac:dyDescent="0.2">
      <c r="A671" t="s">
        <v>2608</v>
      </c>
      <c r="B671" t="s">
        <v>2609</v>
      </c>
      <c r="C671" t="s">
        <v>1044</v>
      </c>
      <c r="D671" t="s">
        <v>1006</v>
      </c>
      <c r="E671" t="s">
        <v>1012</v>
      </c>
    </row>
    <row r="672" spans="1:5" x14ac:dyDescent="0.2">
      <c r="A672" t="s">
        <v>3212</v>
      </c>
      <c r="B672" t="s">
        <v>3213</v>
      </c>
      <c r="C672" t="s">
        <v>1283</v>
      </c>
      <c r="D672" t="s">
        <v>1006</v>
      </c>
      <c r="E672" t="s">
        <v>1152</v>
      </c>
    </row>
    <row r="673" spans="1:5" x14ac:dyDescent="0.2">
      <c r="A673" t="s">
        <v>2610</v>
      </c>
      <c r="B673" t="s">
        <v>2611</v>
      </c>
      <c r="C673" t="s">
        <v>1048</v>
      </c>
      <c r="D673" t="s">
        <v>1006</v>
      </c>
      <c r="E673" t="s">
        <v>303</v>
      </c>
    </row>
    <row r="674" spans="1:5" x14ac:dyDescent="0.2">
      <c r="A674" t="s">
        <v>304</v>
      </c>
      <c r="B674" t="s">
        <v>305</v>
      </c>
      <c r="C674" t="s">
        <v>1179</v>
      </c>
      <c r="D674" t="s">
        <v>1006</v>
      </c>
      <c r="E674" t="s">
        <v>1180</v>
      </c>
    </row>
    <row r="675" spans="1:5" x14ac:dyDescent="0.2">
      <c r="A675" t="s">
        <v>2612</v>
      </c>
      <c r="B675" t="s">
        <v>2613</v>
      </c>
      <c r="C675" t="s">
        <v>413</v>
      </c>
      <c r="D675" t="s">
        <v>1006</v>
      </c>
      <c r="E675" t="s">
        <v>1117</v>
      </c>
    </row>
    <row r="676" spans="1:5" x14ac:dyDescent="0.2">
      <c r="A676" t="s">
        <v>306</v>
      </c>
      <c r="B676" t="s">
        <v>307</v>
      </c>
      <c r="C676" t="s">
        <v>1065</v>
      </c>
      <c r="D676" t="s">
        <v>1006</v>
      </c>
      <c r="E676" t="s">
        <v>308</v>
      </c>
    </row>
    <row r="677" spans="1:5" x14ac:dyDescent="0.2">
      <c r="A677" t="s">
        <v>2614</v>
      </c>
      <c r="B677" t="s">
        <v>2615</v>
      </c>
      <c r="C677" t="s">
        <v>2616</v>
      </c>
      <c r="D677" t="s">
        <v>1549</v>
      </c>
      <c r="E677" t="s">
        <v>309</v>
      </c>
    </row>
    <row r="678" spans="1:5" x14ac:dyDescent="0.2">
      <c r="A678" t="s">
        <v>1945</v>
      </c>
      <c r="B678" t="s">
        <v>310</v>
      </c>
      <c r="C678" t="s">
        <v>1005</v>
      </c>
      <c r="D678" t="s">
        <v>1006</v>
      </c>
      <c r="E678" t="s">
        <v>1011</v>
      </c>
    </row>
    <row r="679" spans="1:5" x14ac:dyDescent="0.2">
      <c r="A679" t="s">
        <v>2617</v>
      </c>
      <c r="B679" t="s">
        <v>2618</v>
      </c>
      <c r="C679" t="s">
        <v>2401</v>
      </c>
      <c r="D679" t="s">
        <v>1006</v>
      </c>
      <c r="E679" t="s">
        <v>311</v>
      </c>
    </row>
    <row r="680" spans="1:5" x14ac:dyDescent="0.2">
      <c r="A680" t="s">
        <v>2619</v>
      </c>
      <c r="B680" t="s">
        <v>2620</v>
      </c>
      <c r="C680" t="s">
        <v>1005</v>
      </c>
      <c r="D680" t="s">
        <v>1006</v>
      </c>
      <c r="E680" t="s">
        <v>1272</v>
      </c>
    </row>
    <row r="681" spans="1:5" x14ac:dyDescent="0.2">
      <c r="A681" t="s">
        <v>1946</v>
      </c>
      <c r="B681" t="s">
        <v>3357</v>
      </c>
      <c r="C681" t="s">
        <v>103</v>
      </c>
      <c r="D681" t="s">
        <v>1006</v>
      </c>
      <c r="E681" t="s">
        <v>104</v>
      </c>
    </row>
    <row r="682" spans="1:5" x14ac:dyDescent="0.2">
      <c r="A682" t="s">
        <v>312</v>
      </c>
      <c r="B682" t="s">
        <v>313</v>
      </c>
      <c r="C682" t="s">
        <v>1005</v>
      </c>
      <c r="D682" t="s">
        <v>1006</v>
      </c>
      <c r="E682" t="s">
        <v>1272</v>
      </c>
    </row>
    <row r="683" spans="1:5" x14ac:dyDescent="0.2">
      <c r="A683" t="s">
        <v>2621</v>
      </c>
      <c r="B683" t="s">
        <v>2622</v>
      </c>
      <c r="C683" t="s">
        <v>903</v>
      </c>
      <c r="D683" t="s">
        <v>1107</v>
      </c>
      <c r="E683" t="s">
        <v>314</v>
      </c>
    </row>
    <row r="684" spans="1:5" x14ac:dyDescent="0.2">
      <c r="A684" t="s">
        <v>2623</v>
      </c>
      <c r="B684" t="s">
        <v>2624</v>
      </c>
      <c r="C684" t="s">
        <v>2625</v>
      </c>
      <c r="D684" t="s">
        <v>1060</v>
      </c>
      <c r="E684" t="s">
        <v>315</v>
      </c>
    </row>
    <row r="685" spans="1:5" x14ac:dyDescent="0.2">
      <c r="A685" t="s">
        <v>316</v>
      </c>
      <c r="B685" t="s">
        <v>1947</v>
      </c>
      <c r="C685" t="s">
        <v>299</v>
      </c>
      <c r="D685" t="s">
        <v>1006</v>
      </c>
      <c r="E685" t="s">
        <v>1656</v>
      </c>
    </row>
    <row r="686" spans="1:5" x14ac:dyDescent="0.2">
      <c r="A686" t="s">
        <v>2626</v>
      </c>
      <c r="B686" t="s">
        <v>2627</v>
      </c>
      <c r="C686" t="s">
        <v>1048</v>
      </c>
      <c r="D686" t="s">
        <v>1006</v>
      </c>
      <c r="E686" t="s">
        <v>319</v>
      </c>
    </row>
    <row r="687" spans="1:5" x14ac:dyDescent="0.2">
      <c r="A687" t="s">
        <v>3214</v>
      </c>
      <c r="B687" t="s">
        <v>3215</v>
      </c>
      <c r="C687" t="s">
        <v>1434</v>
      </c>
      <c r="D687" t="s">
        <v>1006</v>
      </c>
      <c r="E687" t="s">
        <v>1435</v>
      </c>
    </row>
    <row r="688" spans="1:5" x14ac:dyDescent="0.2">
      <c r="A688" t="s">
        <v>320</v>
      </c>
      <c r="B688" t="s">
        <v>321</v>
      </c>
      <c r="C688" t="s">
        <v>1005</v>
      </c>
      <c r="D688" t="s">
        <v>1006</v>
      </c>
      <c r="E688" t="s">
        <v>322</v>
      </c>
    </row>
    <row r="689" spans="1:5" x14ac:dyDescent="0.2">
      <c r="A689" t="s">
        <v>323</v>
      </c>
      <c r="B689" t="s">
        <v>324</v>
      </c>
      <c r="C689" t="s">
        <v>1005</v>
      </c>
      <c r="D689" t="s">
        <v>1006</v>
      </c>
      <c r="E689" t="s">
        <v>1011</v>
      </c>
    </row>
    <row r="690" spans="1:5" x14ac:dyDescent="0.2">
      <c r="A690" t="s">
        <v>3358</v>
      </c>
      <c r="B690" t="s">
        <v>3359</v>
      </c>
      <c r="C690" t="s">
        <v>1090</v>
      </c>
      <c r="D690" t="s">
        <v>1006</v>
      </c>
      <c r="E690" t="s">
        <v>1091</v>
      </c>
    </row>
    <row r="691" spans="1:5" x14ac:dyDescent="0.2">
      <c r="A691" t="s">
        <v>2628</v>
      </c>
      <c r="B691" t="s">
        <v>2629</v>
      </c>
      <c r="C691" t="s">
        <v>2630</v>
      </c>
      <c r="D691" t="s">
        <v>1006</v>
      </c>
      <c r="E691" t="s">
        <v>325</v>
      </c>
    </row>
    <row r="692" spans="1:5" x14ac:dyDescent="0.2">
      <c r="A692" t="s">
        <v>326</v>
      </c>
      <c r="B692" t="s">
        <v>3216</v>
      </c>
      <c r="C692" t="s">
        <v>1187</v>
      </c>
      <c r="D692" t="s">
        <v>1006</v>
      </c>
      <c r="E692" t="s">
        <v>1188</v>
      </c>
    </row>
    <row r="693" spans="1:5" x14ac:dyDescent="0.2">
      <c r="A693" t="s">
        <v>327</v>
      </c>
      <c r="B693" t="s">
        <v>3217</v>
      </c>
      <c r="C693" t="s">
        <v>1005</v>
      </c>
      <c r="D693" t="s">
        <v>1006</v>
      </c>
      <c r="E693" t="s">
        <v>1272</v>
      </c>
    </row>
    <row r="694" spans="1:5" x14ac:dyDescent="0.2">
      <c r="A694" t="s">
        <v>328</v>
      </c>
      <c r="B694" t="s">
        <v>3218</v>
      </c>
      <c r="C694" t="s">
        <v>1005</v>
      </c>
      <c r="D694" t="s">
        <v>1006</v>
      </c>
      <c r="E694" t="s">
        <v>1272</v>
      </c>
    </row>
    <row r="695" spans="1:5" x14ac:dyDescent="0.2">
      <c r="A695" t="s">
        <v>1948</v>
      </c>
      <c r="B695" t="s">
        <v>1949</v>
      </c>
      <c r="C695" t="s">
        <v>1950</v>
      </c>
      <c r="D695" t="s">
        <v>1006</v>
      </c>
      <c r="E695" t="s">
        <v>1951</v>
      </c>
    </row>
    <row r="696" spans="1:5" x14ac:dyDescent="0.2">
      <c r="A696" t="s">
        <v>2631</v>
      </c>
      <c r="B696" t="s">
        <v>2632</v>
      </c>
      <c r="C696" t="s">
        <v>2633</v>
      </c>
      <c r="D696" t="s">
        <v>1060</v>
      </c>
      <c r="E696" t="s">
        <v>329</v>
      </c>
    </row>
    <row r="697" spans="1:5" x14ac:dyDescent="0.2">
      <c r="A697" t="s">
        <v>330</v>
      </c>
      <c r="B697" t="s">
        <v>331</v>
      </c>
      <c r="C697" t="s">
        <v>332</v>
      </c>
      <c r="D697" t="s">
        <v>1006</v>
      </c>
      <c r="E697" t="s">
        <v>333</v>
      </c>
    </row>
    <row r="698" spans="1:5" x14ac:dyDescent="0.2">
      <c r="A698" t="s">
        <v>334</v>
      </c>
      <c r="B698" t="s">
        <v>335</v>
      </c>
      <c r="C698" t="s">
        <v>1452</v>
      </c>
      <c r="D698" t="s">
        <v>1006</v>
      </c>
      <c r="E698" t="s">
        <v>191</v>
      </c>
    </row>
    <row r="699" spans="1:5" x14ac:dyDescent="0.2">
      <c r="A699" t="s">
        <v>336</v>
      </c>
      <c r="B699" t="s">
        <v>337</v>
      </c>
      <c r="C699" t="s">
        <v>1005</v>
      </c>
      <c r="D699" t="s">
        <v>1006</v>
      </c>
      <c r="E699" t="s">
        <v>1032</v>
      </c>
    </row>
    <row r="700" spans="1:5" x14ac:dyDescent="0.2">
      <c r="A700" t="s">
        <v>3219</v>
      </c>
      <c r="B700" t="s">
        <v>3220</v>
      </c>
      <c r="C700" t="s">
        <v>1048</v>
      </c>
      <c r="D700" t="s">
        <v>1006</v>
      </c>
      <c r="E700" t="s">
        <v>1073</v>
      </c>
    </row>
    <row r="701" spans="1:5" x14ac:dyDescent="0.2">
      <c r="A701" t="s">
        <v>338</v>
      </c>
      <c r="B701" t="s">
        <v>1357</v>
      </c>
      <c r="C701" t="s">
        <v>1572</v>
      </c>
      <c r="D701" t="s">
        <v>1006</v>
      </c>
      <c r="E701" t="s">
        <v>1573</v>
      </c>
    </row>
    <row r="702" spans="1:5" x14ac:dyDescent="0.2">
      <c r="A702" t="s">
        <v>339</v>
      </c>
      <c r="B702" t="s">
        <v>340</v>
      </c>
      <c r="C702" t="s">
        <v>1065</v>
      </c>
      <c r="D702" t="s">
        <v>1006</v>
      </c>
      <c r="E702" t="s">
        <v>1066</v>
      </c>
    </row>
    <row r="703" spans="1:5" x14ac:dyDescent="0.2">
      <c r="A703" t="s">
        <v>2634</v>
      </c>
      <c r="B703" t="s">
        <v>2635</v>
      </c>
      <c r="C703" t="s">
        <v>1005</v>
      </c>
      <c r="D703" t="s">
        <v>1006</v>
      </c>
      <c r="E703" t="s">
        <v>1011</v>
      </c>
    </row>
    <row r="704" spans="1:5" x14ac:dyDescent="0.2">
      <c r="A704" t="s">
        <v>341</v>
      </c>
      <c r="B704" t="s">
        <v>342</v>
      </c>
      <c r="C704" t="s">
        <v>1399</v>
      </c>
      <c r="D704" t="s">
        <v>1006</v>
      </c>
      <c r="E704" t="s">
        <v>1400</v>
      </c>
    </row>
    <row r="705" spans="1:5" x14ac:dyDescent="0.2">
      <c r="A705" t="s">
        <v>2636</v>
      </c>
      <c r="B705" t="s">
        <v>2637</v>
      </c>
      <c r="C705" t="s">
        <v>116</v>
      </c>
      <c r="D705" t="s">
        <v>1006</v>
      </c>
      <c r="E705" t="s">
        <v>1134</v>
      </c>
    </row>
    <row r="706" spans="1:5" x14ac:dyDescent="0.2">
      <c r="A706" t="s">
        <v>343</v>
      </c>
      <c r="B706" t="s">
        <v>344</v>
      </c>
      <c r="C706" t="s">
        <v>1005</v>
      </c>
      <c r="D706" t="s">
        <v>1006</v>
      </c>
      <c r="E706" t="s">
        <v>345</v>
      </c>
    </row>
    <row r="707" spans="1:5" x14ac:dyDescent="0.2">
      <c r="A707" t="s">
        <v>2638</v>
      </c>
      <c r="B707" t="s">
        <v>2639</v>
      </c>
      <c r="C707" t="s">
        <v>2640</v>
      </c>
      <c r="D707" t="s">
        <v>1126</v>
      </c>
      <c r="E707" t="s">
        <v>346</v>
      </c>
    </row>
    <row r="708" spans="1:5" x14ac:dyDescent="0.2">
      <c r="A708" t="s">
        <v>1952</v>
      </c>
      <c r="B708" t="s">
        <v>1953</v>
      </c>
      <c r="C708" t="s">
        <v>1434</v>
      </c>
      <c r="D708" t="s">
        <v>1006</v>
      </c>
      <c r="E708" t="s">
        <v>1326</v>
      </c>
    </row>
    <row r="709" spans="1:5" x14ac:dyDescent="0.2">
      <c r="A709" t="s">
        <v>348</v>
      </c>
      <c r="B709" t="s">
        <v>349</v>
      </c>
      <c r="C709" t="s">
        <v>1265</v>
      </c>
      <c r="D709" t="s">
        <v>1006</v>
      </c>
      <c r="E709" t="s">
        <v>1266</v>
      </c>
    </row>
    <row r="710" spans="1:5" x14ac:dyDescent="0.2">
      <c r="A710" t="s">
        <v>3221</v>
      </c>
      <c r="B710" t="s">
        <v>3222</v>
      </c>
      <c r="C710" t="s">
        <v>3223</v>
      </c>
      <c r="D710" t="s">
        <v>1006</v>
      </c>
      <c r="E710" t="s">
        <v>3224</v>
      </c>
    </row>
    <row r="711" spans="1:5" x14ac:dyDescent="0.2">
      <c r="A711" t="s">
        <v>3360</v>
      </c>
    </row>
    <row r="712" spans="1:5" x14ac:dyDescent="0.2">
      <c r="A712" t="s">
        <v>1954</v>
      </c>
      <c r="B712" t="s">
        <v>351</v>
      </c>
      <c r="C712" t="s">
        <v>1005</v>
      </c>
      <c r="D712" t="s">
        <v>1006</v>
      </c>
      <c r="E712" t="s">
        <v>1085</v>
      </c>
    </row>
    <row r="713" spans="1:5" x14ac:dyDescent="0.2">
      <c r="A713" t="s">
        <v>2643</v>
      </c>
      <c r="B713" t="s">
        <v>2644</v>
      </c>
      <c r="C713" t="s">
        <v>2645</v>
      </c>
      <c r="D713" t="s">
        <v>1006</v>
      </c>
      <c r="E713" t="s">
        <v>352</v>
      </c>
    </row>
    <row r="714" spans="1:5" x14ac:dyDescent="0.2">
      <c r="A714" t="s">
        <v>2646</v>
      </c>
      <c r="B714" t="s">
        <v>2484</v>
      </c>
      <c r="C714" t="s">
        <v>1048</v>
      </c>
      <c r="D714" t="s">
        <v>1006</v>
      </c>
      <c r="E714" t="s">
        <v>1693</v>
      </c>
    </row>
    <row r="715" spans="1:5" x14ac:dyDescent="0.2">
      <c r="A715" t="s">
        <v>1955</v>
      </c>
      <c r="B715" t="s">
        <v>1956</v>
      </c>
      <c r="C715" t="s">
        <v>1048</v>
      </c>
      <c r="D715" t="s">
        <v>1006</v>
      </c>
      <c r="E715" t="s">
        <v>1570</v>
      </c>
    </row>
    <row r="716" spans="1:5" x14ac:dyDescent="0.2">
      <c r="A716" t="s">
        <v>353</v>
      </c>
      <c r="B716" t="s">
        <v>354</v>
      </c>
      <c r="C716" t="s">
        <v>355</v>
      </c>
      <c r="D716" t="s">
        <v>1060</v>
      </c>
      <c r="E716" t="s">
        <v>356</v>
      </c>
    </row>
    <row r="717" spans="1:5" x14ac:dyDescent="0.2">
      <c r="A717" t="s">
        <v>2647</v>
      </c>
      <c r="B717" t="s">
        <v>2648</v>
      </c>
      <c r="C717" t="s">
        <v>1005</v>
      </c>
      <c r="D717" t="s">
        <v>1006</v>
      </c>
      <c r="E717" t="s">
        <v>1085</v>
      </c>
    </row>
    <row r="718" spans="1:5" x14ac:dyDescent="0.2">
      <c r="A718" t="s">
        <v>2649</v>
      </c>
      <c r="B718" t="s">
        <v>2650</v>
      </c>
      <c r="C718" t="s">
        <v>1038</v>
      </c>
      <c r="D718" t="s">
        <v>1006</v>
      </c>
      <c r="E718" t="s">
        <v>1039</v>
      </c>
    </row>
    <row r="719" spans="1:5" x14ac:dyDescent="0.2">
      <c r="A719" t="s">
        <v>357</v>
      </c>
      <c r="B719" t="s">
        <v>358</v>
      </c>
      <c r="C719" t="s">
        <v>1005</v>
      </c>
      <c r="D719" t="s">
        <v>1006</v>
      </c>
      <c r="E719" t="s">
        <v>1147</v>
      </c>
    </row>
    <row r="720" spans="1:5" x14ac:dyDescent="0.2">
      <c r="A720" t="s">
        <v>1957</v>
      </c>
      <c r="B720" t="s">
        <v>359</v>
      </c>
      <c r="C720" t="s">
        <v>1269</v>
      </c>
      <c r="D720" t="s">
        <v>1006</v>
      </c>
      <c r="E720" t="s">
        <v>1270</v>
      </c>
    </row>
    <row r="721" spans="1:5" x14ac:dyDescent="0.2">
      <c r="A721" t="s">
        <v>2651</v>
      </c>
      <c r="B721" t="s">
        <v>2652</v>
      </c>
      <c r="C721" t="s">
        <v>2653</v>
      </c>
      <c r="D721" t="s">
        <v>1060</v>
      </c>
      <c r="E721" t="s">
        <v>360</v>
      </c>
    </row>
    <row r="722" spans="1:5" x14ac:dyDescent="0.2">
      <c r="A722" t="s">
        <v>2654</v>
      </c>
      <c r="B722" t="s">
        <v>2655</v>
      </c>
      <c r="C722" t="s">
        <v>2656</v>
      </c>
      <c r="D722" t="s">
        <v>1107</v>
      </c>
      <c r="E722" t="s">
        <v>361</v>
      </c>
    </row>
    <row r="723" spans="1:5" x14ac:dyDescent="0.2">
      <c r="A723" t="s">
        <v>3361</v>
      </c>
      <c r="B723" t="s">
        <v>2641</v>
      </c>
      <c r="C723" t="s">
        <v>2642</v>
      </c>
      <c r="D723" t="s">
        <v>1126</v>
      </c>
      <c r="E723" t="s">
        <v>350</v>
      </c>
    </row>
    <row r="724" spans="1:5" x14ac:dyDescent="0.2">
      <c r="A724" t="s">
        <v>2657</v>
      </c>
      <c r="B724" t="s">
        <v>2658</v>
      </c>
      <c r="C724" t="s">
        <v>2659</v>
      </c>
      <c r="D724" t="s">
        <v>1060</v>
      </c>
      <c r="E724" t="s">
        <v>362</v>
      </c>
    </row>
    <row r="725" spans="1:5" x14ac:dyDescent="0.2">
      <c r="A725" t="s">
        <v>2660</v>
      </c>
      <c r="B725" t="s">
        <v>363</v>
      </c>
      <c r="C725" t="s">
        <v>1179</v>
      </c>
      <c r="D725" t="s">
        <v>1006</v>
      </c>
      <c r="E725" t="s">
        <v>1180</v>
      </c>
    </row>
    <row r="726" spans="1:5" x14ac:dyDescent="0.2">
      <c r="A726" t="s">
        <v>364</v>
      </c>
      <c r="B726" t="s">
        <v>365</v>
      </c>
      <c r="C726" t="s">
        <v>1187</v>
      </c>
      <c r="D726" t="s">
        <v>1006</v>
      </c>
      <c r="E726" t="s">
        <v>1188</v>
      </c>
    </row>
    <row r="727" spans="1:5" x14ac:dyDescent="0.2">
      <c r="A727" t="s">
        <v>2661</v>
      </c>
      <c r="B727" t="s">
        <v>2662</v>
      </c>
      <c r="C727" t="s">
        <v>2663</v>
      </c>
      <c r="D727" t="s">
        <v>1107</v>
      </c>
      <c r="E727" t="s">
        <v>366</v>
      </c>
    </row>
    <row r="728" spans="1:5" x14ac:dyDescent="0.2">
      <c r="A728" t="s">
        <v>2664</v>
      </c>
      <c r="B728" t="s">
        <v>2665</v>
      </c>
      <c r="C728" t="s">
        <v>355</v>
      </c>
      <c r="D728" t="s">
        <v>1060</v>
      </c>
      <c r="E728" t="s">
        <v>356</v>
      </c>
    </row>
    <row r="729" spans="1:5" x14ac:dyDescent="0.2">
      <c r="A729" t="s">
        <v>2666</v>
      </c>
      <c r="B729" t="s">
        <v>2667</v>
      </c>
      <c r="C729" t="s">
        <v>1005</v>
      </c>
      <c r="D729" t="s">
        <v>1006</v>
      </c>
      <c r="E729" t="s">
        <v>1032</v>
      </c>
    </row>
    <row r="730" spans="1:5" x14ac:dyDescent="0.2">
      <c r="A730" t="s">
        <v>2668</v>
      </c>
      <c r="B730" t="s">
        <v>2669</v>
      </c>
      <c r="C730" t="s">
        <v>1048</v>
      </c>
      <c r="D730" t="s">
        <v>1006</v>
      </c>
      <c r="E730" t="s">
        <v>367</v>
      </c>
    </row>
    <row r="731" spans="1:5" x14ac:dyDescent="0.2">
      <c r="A731" t="s">
        <v>368</v>
      </c>
      <c r="B731" t="s">
        <v>369</v>
      </c>
      <c r="C731" t="s">
        <v>1005</v>
      </c>
      <c r="D731" t="s">
        <v>1006</v>
      </c>
      <c r="E731" t="s">
        <v>1032</v>
      </c>
    </row>
    <row r="732" spans="1:5" x14ac:dyDescent="0.2">
      <c r="A732" t="s">
        <v>2670</v>
      </c>
      <c r="B732" t="s">
        <v>2671</v>
      </c>
      <c r="C732" t="s">
        <v>317</v>
      </c>
      <c r="D732" t="s">
        <v>1006</v>
      </c>
      <c r="E732" t="s">
        <v>318</v>
      </c>
    </row>
    <row r="733" spans="1:5" x14ac:dyDescent="0.2">
      <c r="A733" t="s">
        <v>370</v>
      </c>
    </row>
    <row r="734" spans="1:5" x14ac:dyDescent="0.2">
      <c r="A734" t="s">
        <v>1958</v>
      </c>
      <c r="B734" t="s">
        <v>1288</v>
      </c>
      <c r="C734" t="s">
        <v>1429</v>
      </c>
      <c r="D734" t="s">
        <v>1006</v>
      </c>
      <c r="E734" t="s">
        <v>1430</v>
      </c>
    </row>
    <row r="735" spans="1:5" x14ac:dyDescent="0.2">
      <c r="A735" t="s">
        <v>371</v>
      </c>
      <c r="B735" t="s">
        <v>372</v>
      </c>
      <c r="C735" t="s">
        <v>1005</v>
      </c>
      <c r="D735" t="s">
        <v>1006</v>
      </c>
      <c r="E735" t="s">
        <v>1262</v>
      </c>
    </row>
    <row r="736" spans="1:5" x14ac:dyDescent="0.2">
      <c r="A736" t="s">
        <v>1959</v>
      </c>
      <c r="B736" t="s">
        <v>1960</v>
      </c>
      <c r="C736" t="s">
        <v>1265</v>
      </c>
      <c r="D736" t="s">
        <v>1006</v>
      </c>
      <c r="E736" t="s">
        <v>1266</v>
      </c>
    </row>
    <row r="737" spans="1:5" x14ac:dyDescent="0.2">
      <c r="A737" t="s">
        <v>373</v>
      </c>
      <c r="B737" t="s">
        <v>374</v>
      </c>
      <c r="C737" t="s">
        <v>1244</v>
      </c>
      <c r="D737" t="s">
        <v>1006</v>
      </c>
      <c r="E737" t="s">
        <v>1245</v>
      </c>
    </row>
    <row r="738" spans="1:5" x14ac:dyDescent="0.2">
      <c r="A738" t="s">
        <v>2672</v>
      </c>
      <c r="B738" t="s">
        <v>2673</v>
      </c>
      <c r="C738" t="s">
        <v>2674</v>
      </c>
      <c r="D738" t="s">
        <v>1006</v>
      </c>
      <c r="E738" t="s">
        <v>375</v>
      </c>
    </row>
    <row r="739" spans="1:5" x14ac:dyDescent="0.2">
      <c r="A739" t="s">
        <v>2675</v>
      </c>
      <c r="B739" t="s">
        <v>2676</v>
      </c>
      <c r="C739" t="s">
        <v>2677</v>
      </c>
      <c r="D739" t="s">
        <v>1060</v>
      </c>
      <c r="E739" t="s">
        <v>376</v>
      </c>
    </row>
    <row r="740" spans="1:5" x14ac:dyDescent="0.2">
      <c r="A740" t="s">
        <v>3362</v>
      </c>
    </row>
    <row r="741" spans="1:5" x14ac:dyDescent="0.2">
      <c r="A741" t="s">
        <v>377</v>
      </c>
      <c r="B741" t="s">
        <v>378</v>
      </c>
      <c r="C741" t="s">
        <v>123</v>
      </c>
      <c r="D741" t="s">
        <v>1006</v>
      </c>
      <c r="E741" t="s">
        <v>379</v>
      </c>
    </row>
    <row r="742" spans="1:5" x14ac:dyDescent="0.2">
      <c r="A742" t="s">
        <v>3363</v>
      </c>
      <c r="B742" t="s">
        <v>3364</v>
      </c>
      <c r="C742" t="s">
        <v>1598</v>
      </c>
      <c r="D742" t="s">
        <v>1060</v>
      </c>
      <c r="E742" t="s">
        <v>315</v>
      </c>
    </row>
    <row r="743" spans="1:5" x14ac:dyDescent="0.2">
      <c r="A743" t="s">
        <v>3225</v>
      </c>
      <c r="B743" t="s">
        <v>3226</v>
      </c>
      <c r="C743" t="s">
        <v>1094</v>
      </c>
      <c r="D743" t="s">
        <v>1006</v>
      </c>
      <c r="E743" t="s">
        <v>1095</v>
      </c>
    </row>
    <row r="744" spans="1:5" x14ac:dyDescent="0.2">
      <c r="A744" t="s">
        <v>380</v>
      </c>
      <c r="B744" t="s">
        <v>3227</v>
      </c>
      <c r="C744" t="s">
        <v>381</v>
      </c>
      <c r="D744" t="s">
        <v>1006</v>
      </c>
      <c r="E744" t="s">
        <v>382</v>
      </c>
    </row>
    <row r="745" spans="1:5" x14ac:dyDescent="0.2">
      <c r="A745" t="s">
        <v>2678</v>
      </c>
      <c r="B745" t="s">
        <v>2679</v>
      </c>
      <c r="C745" t="s">
        <v>1005</v>
      </c>
      <c r="D745" t="s">
        <v>1006</v>
      </c>
      <c r="E745" t="s">
        <v>383</v>
      </c>
    </row>
    <row r="746" spans="1:5" x14ac:dyDescent="0.2">
      <c r="A746" t="s">
        <v>2680</v>
      </c>
      <c r="B746" t="s">
        <v>2681</v>
      </c>
      <c r="C746" t="s">
        <v>2682</v>
      </c>
      <c r="D746" t="s">
        <v>1006</v>
      </c>
      <c r="E746" t="s">
        <v>539</v>
      </c>
    </row>
    <row r="747" spans="1:5" x14ac:dyDescent="0.2">
      <c r="A747" t="s">
        <v>384</v>
      </c>
      <c r="B747" t="s">
        <v>385</v>
      </c>
      <c r="C747" t="s">
        <v>1201</v>
      </c>
      <c r="D747" t="s">
        <v>1006</v>
      </c>
      <c r="E747" t="s">
        <v>1202</v>
      </c>
    </row>
    <row r="748" spans="1:5" x14ac:dyDescent="0.2">
      <c r="A748" t="s">
        <v>386</v>
      </c>
    </row>
    <row r="749" spans="1:5" x14ac:dyDescent="0.2">
      <c r="A749" t="s">
        <v>387</v>
      </c>
      <c r="B749" t="s">
        <v>388</v>
      </c>
      <c r="C749" t="s">
        <v>1005</v>
      </c>
      <c r="D749" t="s">
        <v>1006</v>
      </c>
      <c r="E749" t="s">
        <v>1021</v>
      </c>
    </row>
    <row r="750" spans="1:5" x14ac:dyDescent="0.2">
      <c r="A750" t="s">
        <v>2683</v>
      </c>
      <c r="B750" t="s">
        <v>2684</v>
      </c>
      <c r="C750" t="s">
        <v>1399</v>
      </c>
      <c r="D750" t="s">
        <v>2685</v>
      </c>
      <c r="E750" t="s">
        <v>1400</v>
      </c>
    </row>
    <row r="751" spans="1:5" x14ac:dyDescent="0.2">
      <c r="A751" t="s">
        <v>389</v>
      </c>
      <c r="B751" t="s">
        <v>390</v>
      </c>
      <c r="C751" t="s">
        <v>1220</v>
      </c>
      <c r="D751" t="s">
        <v>1006</v>
      </c>
      <c r="E751" t="s">
        <v>1221</v>
      </c>
    </row>
    <row r="752" spans="1:5" x14ac:dyDescent="0.2">
      <c r="A752" t="s">
        <v>2686</v>
      </c>
      <c r="B752" t="s">
        <v>2687</v>
      </c>
      <c r="C752" t="s">
        <v>1005</v>
      </c>
      <c r="D752" t="s">
        <v>1006</v>
      </c>
      <c r="E752" t="s">
        <v>1028</v>
      </c>
    </row>
    <row r="753" spans="1:5" x14ac:dyDescent="0.2">
      <c r="A753" t="s">
        <v>391</v>
      </c>
      <c r="B753" t="s">
        <v>3506</v>
      </c>
      <c r="C753" t="s">
        <v>1220</v>
      </c>
      <c r="D753" t="s">
        <v>1006</v>
      </c>
      <c r="E753" t="s">
        <v>1221</v>
      </c>
    </row>
    <row r="754" spans="1:5" x14ac:dyDescent="0.2">
      <c r="A754" t="s">
        <v>392</v>
      </c>
      <c r="B754" t="s">
        <v>2688</v>
      </c>
      <c r="C754" t="s">
        <v>1065</v>
      </c>
      <c r="D754" t="s">
        <v>1006</v>
      </c>
      <c r="E754" t="s">
        <v>1066</v>
      </c>
    </row>
    <row r="755" spans="1:5" x14ac:dyDescent="0.2">
      <c r="A755" t="s">
        <v>2689</v>
      </c>
      <c r="B755" t="s">
        <v>2690</v>
      </c>
      <c r="C755" t="s">
        <v>1005</v>
      </c>
      <c r="D755" t="s">
        <v>1006</v>
      </c>
      <c r="E755" t="s">
        <v>1246</v>
      </c>
    </row>
    <row r="756" spans="1:5" x14ac:dyDescent="0.2">
      <c r="A756" t="s">
        <v>393</v>
      </c>
      <c r="B756" t="s">
        <v>394</v>
      </c>
      <c r="C756" t="s">
        <v>1005</v>
      </c>
      <c r="D756" t="s">
        <v>1006</v>
      </c>
      <c r="E756" t="s">
        <v>1011</v>
      </c>
    </row>
    <row r="757" spans="1:5" x14ac:dyDescent="0.2">
      <c r="A757" t="s">
        <v>1961</v>
      </c>
    </row>
    <row r="758" spans="1:5" x14ac:dyDescent="0.2">
      <c r="A758" t="s">
        <v>2691</v>
      </c>
      <c r="B758" t="s">
        <v>2692</v>
      </c>
      <c r="C758" t="s">
        <v>1005</v>
      </c>
      <c r="D758" t="s">
        <v>1006</v>
      </c>
      <c r="E758" t="s">
        <v>1128</v>
      </c>
    </row>
    <row r="759" spans="1:5" x14ac:dyDescent="0.2">
      <c r="A759" t="s">
        <v>3229</v>
      </c>
      <c r="B759" t="s">
        <v>3230</v>
      </c>
      <c r="C759" t="s">
        <v>1005</v>
      </c>
      <c r="D759" t="s">
        <v>1006</v>
      </c>
      <c r="E759" t="s">
        <v>3176</v>
      </c>
    </row>
    <row r="760" spans="1:5" x14ac:dyDescent="0.2">
      <c r="A760" t="s">
        <v>3231</v>
      </c>
      <c r="B760" t="s">
        <v>2692</v>
      </c>
      <c r="C760" t="s">
        <v>1005</v>
      </c>
      <c r="D760" t="s">
        <v>1006</v>
      </c>
      <c r="E760" t="s">
        <v>1128</v>
      </c>
    </row>
    <row r="761" spans="1:5" x14ac:dyDescent="0.2">
      <c r="A761" t="s">
        <v>3365</v>
      </c>
      <c r="B761" t="s">
        <v>3366</v>
      </c>
      <c r="C761" t="s">
        <v>1065</v>
      </c>
      <c r="D761" t="s">
        <v>1006</v>
      </c>
      <c r="E761" t="s">
        <v>1066</v>
      </c>
    </row>
    <row r="762" spans="1:5" x14ac:dyDescent="0.2">
      <c r="A762" t="s">
        <v>395</v>
      </c>
      <c r="B762" t="s">
        <v>396</v>
      </c>
      <c r="C762" t="s">
        <v>1005</v>
      </c>
      <c r="D762" t="s">
        <v>1006</v>
      </c>
      <c r="E762" t="s">
        <v>1262</v>
      </c>
    </row>
    <row r="763" spans="1:5" x14ac:dyDescent="0.2">
      <c r="A763" t="s">
        <v>1962</v>
      </c>
      <c r="B763" t="s">
        <v>1963</v>
      </c>
      <c r="C763" t="s">
        <v>1220</v>
      </c>
      <c r="D763" t="s">
        <v>1006</v>
      </c>
      <c r="E763" t="s">
        <v>1221</v>
      </c>
    </row>
    <row r="764" spans="1:5" x14ac:dyDescent="0.2">
      <c r="A764" t="s">
        <v>2693</v>
      </c>
      <c r="B764" t="s">
        <v>2694</v>
      </c>
      <c r="C764" t="s">
        <v>1005</v>
      </c>
      <c r="D764" t="s">
        <v>1006</v>
      </c>
      <c r="E764" t="s">
        <v>397</v>
      </c>
    </row>
    <row r="765" spans="1:5" x14ac:dyDescent="0.2">
      <c r="A765" t="s">
        <v>2695</v>
      </c>
      <c r="B765" t="s">
        <v>2696</v>
      </c>
      <c r="C765" t="s">
        <v>1055</v>
      </c>
      <c r="D765" t="s">
        <v>1006</v>
      </c>
      <c r="E765" t="s">
        <v>1056</v>
      </c>
    </row>
    <row r="766" spans="1:5" x14ac:dyDescent="0.2">
      <c r="A766" t="s">
        <v>398</v>
      </c>
      <c r="B766" t="s">
        <v>399</v>
      </c>
      <c r="C766" t="s">
        <v>1426</v>
      </c>
      <c r="D766" t="s">
        <v>1006</v>
      </c>
      <c r="E766" t="s">
        <v>400</v>
      </c>
    </row>
    <row r="767" spans="1:5" x14ac:dyDescent="0.2">
      <c r="A767" t="s">
        <v>2697</v>
      </c>
      <c r="B767" t="s">
        <v>2698</v>
      </c>
      <c r="C767" t="s">
        <v>1048</v>
      </c>
      <c r="D767" t="s">
        <v>1006</v>
      </c>
      <c r="E767" t="s">
        <v>401</v>
      </c>
    </row>
    <row r="768" spans="1:5" x14ac:dyDescent="0.2">
      <c r="A768" t="s">
        <v>402</v>
      </c>
      <c r="B768" t="s">
        <v>403</v>
      </c>
      <c r="C768" t="s">
        <v>1044</v>
      </c>
      <c r="D768" t="s">
        <v>1006</v>
      </c>
      <c r="E768" t="s">
        <v>1012</v>
      </c>
    </row>
    <row r="769" spans="1:5" x14ac:dyDescent="0.2">
      <c r="A769" t="s">
        <v>1964</v>
      </c>
      <c r="B769" t="s">
        <v>404</v>
      </c>
      <c r="C769" t="s">
        <v>1005</v>
      </c>
      <c r="D769" t="s">
        <v>1006</v>
      </c>
      <c r="E769" t="s">
        <v>1246</v>
      </c>
    </row>
    <row r="770" spans="1:5" x14ac:dyDescent="0.2">
      <c r="A770" t="s">
        <v>405</v>
      </c>
      <c r="B770" t="s">
        <v>406</v>
      </c>
      <c r="C770" t="s">
        <v>1220</v>
      </c>
      <c r="D770" t="s">
        <v>1006</v>
      </c>
      <c r="E770" t="s">
        <v>1221</v>
      </c>
    </row>
    <row r="771" spans="1:5" x14ac:dyDescent="0.2">
      <c r="A771" t="s">
        <v>407</v>
      </c>
      <c r="B771" t="s">
        <v>406</v>
      </c>
      <c r="C771" t="s">
        <v>1220</v>
      </c>
      <c r="D771" t="s">
        <v>1006</v>
      </c>
      <c r="E771" t="s">
        <v>1221</v>
      </c>
    </row>
    <row r="772" spans="1:5" x14ac:dyDescent="0.2">
      <c r="A772" t="s">
        <v>408</v>
      </c>
      <c r="B772" t="s">
        <v>409</v>
      </c>
      <c r="C772" t="s">
        <v>1426</v>
      </c>
      <c r="D772" t="s">
        <v>1006</v>
      </c>
      <c r="E772" t="s">
        <v>410</v>
      </c>
    </row>
    <row r="773" spans="1:5" x14ac:dyDescent="0.2">
      <c r="A773" t="s">
        <v>411</v>
      </c>
      <c r="B773" t="s">
        <v>412</v>
      </c>
      <c r="C773" t="s">
        <v>413</v>
      </c>
      <c r="D773" t="s">
        <v>1006</v>
      </c>
      <c r="E773" t="s">
        <v>1117</v>
      </c>
    </row>
    <row r="774" spans="1:5" x14ac:dyDescent="0.2">
      <c r="A774" t="s">
        <v>2699</v>
      </c>
      <c r="B774" t="s">
        <v>2700</v>
      </c>
      <c r="C774" t="s">
        <v>1048</v>
      </c>
      <c r="D774" t="s">
        <v>1006</v>
      </c>
      <c r="E774" t="s">
        <v>1385</v>
      </c>
    </row>
    <row r="775" spans="1:5" x14ac:dyDescent="0.2">
      <c r="A775" t="s">
        <v>414</v>
      </c>
      <c r="B775" t="s">
        <v>415</v>
      </c>
      <c r="C775" t="s">
        <v>1065</v>
      </c>
      <c r="D775" t="s">
        <v>1006</v>
      </c>
      <c r="E775" t="s">
        <v>1066</v>
      </c>
    </row>
    <row r="776" spans="1:5" x14ac:dyDescent="0.2">
      <c r="A776" t="s">
        <v>416</v>
      </c>
      <c r="B776" t="s">
        <v>417</v>
      </c>
      <c r="C776" t="s">
        <v>1283</v>
      </c>
      <c r="D776" t="s">
        <v>1006</v>
      </c>
      <c r="E776" t="s">
        <v>1152</v>
      </c>
    </row>
    <row r="777" spans="1:5" x14ac:dyDescent="0.2">
      <c r="A777" t="s">
        <v>3232</v>
      </c>
      <c r="B777" t="s">
        <v>438</v>
      </c>
      <c r="C777" t="s">
        <v>1005</v>
      </c>
      <c r="D777" t="s">
        <v>1006</v>
      </c>
      <c r="E777" t="s">
        <v>1085</v>
      </c>
    </row>
    <row r="778" spans="1:5" x14ac:dyDescent="0.2">
      <c r="A778" t="s">
        <v>2701</v>
      </c>
      <c r="B778" t="s">
        <v>2702</v>
      </c>
      <c r="C778" t="s">
        <v>1024</v>
      </c>
      <c r="D778" t="s">
        <v>1006</v>
      </c>
      <c r="E778" t="s">
        <v>1025</v>
      </c>
    </row>
    <row r="779" spans="1:5" x14ac:dyDescent="0.2">
      <c r="A779" t="s">
        <v>418</v>
      </c>
      <c r="B779" t="s">
        <v>419</v>
      </c>
      <c r="C779" t="s">
        <v>1121</v>
      </c>
      <c r="D779" t="s">
        <v>1006</v>
      </c>
      <c r="E779" t="s">
        <v>420</v>
      </c>
    </row>
    <row r="780" spans="1:5" x14ac:dyDescent="0.2">
      <c r="A780" t="s">
        <v>421</v>
      </c>
      <c r="B780" t="s">
        <v>422</v>
      </c>
      <c r="C780" t="s">
        <v>1220</v>
      </c>
      <c r="D780" t="s">
        <v>1006</v>
      </c>
      <c r="E780" t="s">
        <v>423</v>
      </c>
    </row>
    <row r="781" spans="1:5" x14ac:dyDescent="0.2">
      <c r="A781" t="s">
        <v>424</v>
      </c>
      <c r="B781" t="s">
        <v>1965</v>
      </c>
      <c r="C781" t="s">
        <v>1688</v>
      </c>
      <c r="D781" t="s">
        <v>1006</v>
      </c>
      <c r="E781" t="s">
        <v>1689</v>
      </c>
    </row>
    <row r="782" spans="1:5" x14ac:dyDescent="0.2">
      <c r="A782" t="s">
        <v>2703</v>
      </c>
      <c r="B782" t="s">
        <v>2704</v>
      </c>
      <c r="C782" t="s">
        <v>1283</v>
      </c>
      <c r="D782" t="s">
        <v>1006</v>
      </c>
      <c r="E782" t="s">
        <v>1152</v>
      </c>
    </row>
    <row r="783" spans="1:5" x14ac:dyDescent="0.2">
      <c r="A783" t="s">
        <v>2705</v>
      </c>
    </row>
    <row r="784" spans="1:5" x14ac:dyDescent="0.2">
      <c r="A784" t="s">
        <v>425</v>
      </c>
      <c r="B784" t="s">
        <v>1966</v>
      </c>
      <c r="C784" t="s">
        <v>355</v>
      </c>
      <c r="D784" t="s">
        <v>1060</v>
      </c>
      <c r="E784" t="s">
        <v>356</v>
      </c>
    </row>
    <row r="785" spans="1:5" x14ac:dyDescent="0.2">
      <c r="A785" t="s">
        <v>426</v>
      </c>
      <c r="B785" t="s">
        <v>427</v>
      </c>
      <c r="C785" t="s">
        <v>1048</v>
      </c>
      <c r="D785" t="s">
        <v>1006</v>
      </c>
      <c r="E785" t="s">
        <v>1723</v>
      </c>
    </row>
    <row r="786" spans="1:5" x14ac:dyDescent="0.2">
      <c r="A786" t="s">
        <v>2706</v>
      </c>
      <c r="B786" t="s">
        <v>428</v>
      </c>
      <c r="C786" t="s">
        <v>1121</v>
      </c>
      <c r="D786" t="s">
        <v>1006</v>
      </c>
      <c r="E786" t="s">
        <v>429</v>
      </c>
    </row>
    <row r="787" spans="1:5" x14ac:dyDescent="0.2">
      <c r="A787" t="s">
        <v>430</v>
      </c>
      <c r="B787" t="s">
        <v>431</v>
      </c>
      <c r="C787" t="s">
        <v>1227</v>
      </c>
      <c r="D787" t="s">
        <v>1006</v>
      </c>
      <c r="E787" t="s">
        <v>1228</v>
      </c>
    </row>
    <row r="788" spans="1:5" x14ac:dyDescent="0.2">
      <c r="A788" t="s">
        <v>432</v>
      </c>
    </row>
    <row r="789" spans="1:5" x14ac:dyDescent="0.2">
      <c r="A789" t="s">
        <v>2707</v>
      </c>
      <c r="B789" t="s">
        <v>2708</v>
      </c>
      <c r="C789" t="s">
        <v>1215</v>
      </c>
      <c r="D789" t="s">
        <v>1060</v>
      </c>
      <c r="E789" t="s">
        <v>1216</v>
      </c>
    </row>
    <row r="790" spans="1:5" x14ac:dyDescent="0.2">
      <c r="A790" t="s">
        <v>2709</v>
      </c>
      <c r="B790" t="s">
        <v>2710</v>
      </c>
      <c r="C790" t="s">
        <v>2711</v>
      </c>
      <c r="D790" t="s">
        <v>1107</v>
      </c>
      <c r="E790" t="s">
        <v>433</v>
      </c>
    </row>
    <row r="791" spans="1:5" x14ac:dyDescent="0.2">
      <c r="A791" t="s">
        <v>2712</v>
      </c>
      <c r="B791" t="s">
        <v>2713</v>
      </c>
      <c r="C791" t="s">
        <v>1005</v>
      </c>
      <c r="D791" t="s">
        <v>1006</v>
      </c>
      <c r="E791" t="s">
        <v>1017</v>
      </c>
    </row>
    <row r="792" spans="1:5" x14ac:dyDescent="0.2">
      <c r="A792" t="s">
        <v>3233</v>
      </c>
      <c r="B792" t="s">
        <v>434</v>
      </c>
      <c r="C792" t="s">
        <v>1220</v>
      </c>
      <c r="D792" t="s">
        <v>1006</v>
      </c>
      <c r="E792" t="s">
        <v>1221</v>
      </c>
    </row>
    <row r="793" spans="1:5" x14ac:dyDescent="0.2">
      <c r="A793" t="s">
        <v>2714</v>
      </c>
      <c r="B793" t="s">
        <v>2715</v>
      </c>
      <c r="C793" t="s">
        <v>1005</v>
      </c>
      <c r="D793" t="s">
        <v>1006</v>
      </c>
      <c r="E793" t="s">
        <v>1017</v>
      </c>
    </row>
    <row r="794" spans="1:5" x14ac:dyDescent="0.2">
      <c r="A794" t="s">
        <v>2716</v>
      </c>
      <c r="B794" t="s">
        <v>435</v>
      </c>
      <c r="C794" t="s">
        <v>491</v>
      </c>
      <c r="D794" t="s">
        <v>1006</v>
      </c>
      <c r="E794" t="s">
        <v>436</v>
      </c>
    </row>
    <row r="795" spans="1:5" x14ac:dyDescent="0.2">
      <c r="A795" t="s">
        <v>437</v>
      </c>
      <c r="B795" t="s">
        <v>438</v>
      </c>
      <c r="C795" t="s">
        <v>1005</v>
      </c>
      <c r="D795" t="s">
        <v>1006</v>
      </c>
      <c r="E795" t="s">
        <v>1085</v>
      </c>
    </row>
    <row r="796" spans="1:5" x14ac:dyDescent="0.2">
      <c r="A796" t="s">
        <v>2717</v>
      </c>
      <c r="B796" t="s">
        <v>2718</v>
      </c>
      <c r="C796" t="s">
        <v>485</v>
      </c>
      <c r="D796" t="s">
        <v>1006</v>
      </c>
      <c r="E796" t="s">
        <v>1534</v>
      </c>
    </row>
    <row r="797" spans="1:5" x14ac:dyDescent="0.2">
      <c r="A797" t="s">
        <v>1967</v>
      </c>
      <c r="B797" t="s">
        <v>439</v>
      </c>
      <c r="C797" t="s">
        <v>1005</v>
      </c>
      <c r="D797" t="s">
        <v>1006</v>
      </c>
      <c r="E797" t="s">
        <v>1246</v>
      </c>
    </row>
    <row r="798" spans="1:5" x14ac:dyDescent="0.2">
      <c r="A798" t="s">
        <v>440</v>
      </c>
      <c r="B798" t="s">
        <v>441</v>
      </c>
      <c r="C798" t="s">
        <v>442</v>
      </c>
      <c r="D798" t="s">
        <v>1006</v>
      </c>
      <c r="E798" t="s">
        <v>443</v>
      </c>
    </row>
    <row r="799" spans="1:5" x14ac:dyDescent="0.2">
      <c r="A799" t="s">
        <v>444</v>
      </c>
      <c r="B799" t="s">
        <v>445</v>
      </c>
      <c r="C799" t="s">
        <v>1098</v>
      </c>
      <c r="D799" t="s">
        <v>1006</v>
      </c>
      <c r="E799" t="s">
        <v>1099</v>
      </c>
    </row>
    <row r="800" spans="1:5" x14ac:dyDescent="0.2">
      <c r="A800" t="s">
        <v>2719</v>
      </c>
      <c r="B800" t="s">
        <v>2720</v>
      </c>
      <c r="C800" t="s">
        <v>1005</v>
      </c>
      <c r="D800" t="s">
        <v>1006</v>
      </c>
      <c r="E800" t="s">
        <v>446</v>
      </c>
    </row>
    <row r="801" spans="1:5" x14ac:dyDescent="0.2">
      <c r="A801" t="s">
        <v>3234</v>
      </c>
      <c r="B801" t="s">
        <v>447</v>
      </c>
      <c r="C801" t="s">
        <v>1318</v>
      </c>
      <c r="D801" t="s">
        <v>1006</v>
      </c>
      <c r="E801" t="s">
        <v>1319</v>
      </c>
    </row>
    <row r="802" spans="1:5" x14ac:dyDescent="0.2">
      <c r="A802" t="s">
        <v>2721</v>
      </c>
      <c r="B802" t="s">
        <v>2255</v>
      </c>
      <c r="C802" t="s">
        <v>40</v>
      </c>
      <c r="D802" t="s">
        <v>1006</v>
      </c>
      <c r="E802" t="s">
        <v>448</v>
      </c>
    </row>
    <row r="803" spans="1:5" x14ac:dyDescent="0.2">
      <c r="A803" t="s">
        <v>2722</v>
      </c>
      <c r="B803" t="s">
        <v>3367</v>
      </c>
      <c r="C803" t="s">
        <v>1227</v>
      </c>
      <c r="D803" t="s">
        <v>1006</v>
      </c>
      <c r="E803" t="s">
        <v>1228</v>
      </c>
    </row>
    <row r="804" spans="1:5" x14ac:dyDescent="0.2">
      <c r="A804" t="s">
        <v>2723</v>
      </c>
      <c r="B804" t="s">
        <v>2724</v>
      </c>
      <c r="C804" t="s">
        <v>1005</v>
      </c>
      <c r="D804" t="s">
        <v>1006</v>
      </c>
      <c r="E804" t="s">
        <v>1246</v>
      </c>
    </row>
    <row r="805" spans="1:5" x14ac:dyDescent="0.2">
      <c r="A805" t="s">
        <v>2725</v>
      </c>
      <c r="B805" t="s">
        <v>2726</v>
      </c>
      <c r="C805" t="s">
        <v>1005</v>
      </c>
      <c r="D805" t="s">
        <v>1006</v>
      </c>
      <c r="E805" t="s">
        <v>1021</v>
      </c>
    </row>
    <row r="806" spans="1:5" x14ac:dyDescent="0.2">
      <c r="A806" t="s">
        <v>450</v>
      </c>
      <c r="B806" t="s">
        <v>451</v>
      </c>
      <c r="C806" t="s">
        <v>1289</v>
      </c>
      <c r="D806" t="s">
        <v>1006</v>
      </c>
      <c r="E806" t="s">
        <v>1290</v>
      </c>
    </row>
    <row r="807" spans="1:5" x14ac:dyDescent="0.2">
      <c r="A807" t="s">
        <v>452</v>
      </c>
      <c r="B807" t="s">
        <v>453</v>
      </c>
      <c r="C807" t="s">
        <v>1005</v>
      </c>
      <c r="D807" t="s">
        <v>1006</v>
      </c>
      <c r="E807" t="s">
        <v>1028</v>
      </c>
    </row>
    <row r="808" spans="1:5" x14ac:dyDescent="0.2">
      <c r="A808" t="s">
        <v>454</v>
      </c>
      <c r="B808" t="s">
        <v>455</v>
      </c>
      <c r="C808" t="s">
        <v>1005</v>
      </c>
      <c r="D808" t="s">
        <v>1006</v>
      </c>
      <c r="E808" t="s">
        <v>1085</v>
      </c>
    </row>
    <row r="809" spans="1:5" x14ac:dyDescent="0.2">
      <c r="A809" t="s">
        <v>2727</v>
      </c>
      <c r="B809" t="s">
        <v>2728</v>
      </c>
      <c r="C809" t="s">
        <v>1572</v>
      </c>
      <c r="D809" t="s">
        <v>1006</v>
      </c>
      <c r="E809" t="s">
        <v>270</v>
      </c>
    </row>
    <row r="810" spans="1:5" x14ac:dyDescent="0.2">
      <c r="A810" t="s">
        <v>456</v>
      </c>
      <c r="B810" t="s">
        <v>457</v>
      </c>
      <c r="C810" t="s">
        <v>458</v>
      </c>
      <c r="D810" t="s">
        <v>1006</v>
      </c>
      <c r="E810" t="s">
        <v>459</v>
      </c>
    </row>
    <row r="811" spans="1:5" x14ac:dyDescent="0.2">
      <c r="A811" t="s">
        <v>2729</v>
      </c>
      <c r="B811" t="s">
        <v>2730</v>
      </c>
      <c r="C811" t="s">
        <v>2731</v>
      </c>
      <c r="D811" t="s">
        <v>1060</v>
      </c>
      <c r="E811" t="s">
        <v>315</v>
      </c>
    </row>
    <row r="812" spans="1:5" x14ac:dyDescent="0.2">
      <c r="A812" t="s">
        <v>460</v>
      </c>
      <c r="B812" t="s">
        <v>461</v>
      </c>
      <c r="C812" t="s">
        <v>462</v>
      </c>
      <c r="D812" t="s">
        <v>1107</v>
      </c>
      <c r="E812" t="s">
        <v>463</v>
      </c>
    </row>
    <row r="813" spans="1:5" x14ac:dyDescent="0.2">
      <c r="A813" t="s">
        <v>3235</v>
      </c>
      <c r="B813" t="s">
        <v>464</v>
      </c>
      <c r="C813" t="s">
        <v>458</v>
      </c>
      <c r="D813" t="s">
        <v>1006</v>
      </c>
      <c r="E813" t="s">
        <v>459</v>
      </c>
    </row>
    <row r="814" spans="1:5" x14ac:dyDescent="0.2">
      <c r="A814" t="s">
        <v>3236</v>
      </c>
      <c r="B814" t="s">
        <v>3237</v>
      </c>
      <c r="C814" t="s">
        <v>1005</v>
      </c>
      <c r="D814" t="s">
        <v>1006</v>
      </c>
      <c r="E814" t="s">
        <v>1032</v>
      </c>
    </row>
    <row r="815" spans="1:5" x14ac:dyDescent="0.2">
      <c r="A815" t="s">
        <v>2732</v>
      </c>
      <c r="B815" t="s">
        <v>1609</v>
      </c>
      <c r="C815" t="s">
        <v>1044</v>
      </c>
      <c r="D815" t="s">
        <v>1006</v>
      </c>
      <c r="E815" t="s">
        <v>1625</v>
      </c>
    </row>
    <row r="816" spans="1:5" x14ac:dyDescent="0.2">
      <c r="A816" t="s">
        <v>465</v>
      </c>
      <c r="B816" t="s">
        <v>2733</v>
      </c>
      <c r="C816" t="s">
        <v>2734</v>
      </c>
      <c r="D816" t="s">
        <v>1006</v>
      </c>
      <c r="E816" t="s">
        <v>466</v>
      </c>
    </row>
    <row r="817" spans="1:5" x14ac:dyDescent="0.2">
      <c r="A817" t="s">
        <v>467</v>
      </c>
      <c r="B817" t="s">
        <v>468</v>
      </c>
      <c r="C817" t="s">
        <v>1392</v>
      </c>
      <c r="D817" t="s">
        <v>1006</v>
      </c>
      <c r="E817" t="s">
        <v>1655</v>
      </c>
    </row>
    <row r="818" spans="1:5" x14ac:dyDescent="0.2">
      <c r="A818" t="s">
        <v>1968</v>
      </c>
      <c r="B818" t="s">
        <v>1969</v>
      </c>
      <c r="C818" t="s">
        <v>1155</v>
      </c>
      <c r="D818" t="s">
        <v>1006</v>
      </c>
      <c r="E818" t="s">
        <v>1156</v>
      </c>
    </row>
    <row r="819" spans="1:5" x14ac:dyDescent="0.2">
      <c r="A819" t="s">
        <v>2735</v>
      </c>
      <c r="B819" t="s">
        <v>2736</v>
      </c>
      <c r="C819" t="s">
        <v>1005</v>
      </c>
      <c r="D819" t="s">
        <v>1006</v>
      </c>
      <c r="E819" t="s">
        <v>1021</v>
      </c>
    </row>
    <row r="820" spans="1:5" x14ac:dyDescent="0.2">
      <c r="A820" t="s">
        <v>469</v>
      </c>
      <c r="B820" t="s">
        <v>470</v>
      </c>
      <c r="C820" t="s">
        <v>471</v>
      </c>
      <c r="D820" t="s">
        <v>1006</v>
      </c>
      <c r="E820" t="s">
        <v>472</v>
      </c>
    </row>
    <row r="821" spans="1:5" x14ac:dyDescent="0.2">
      <c r="A821" t="s">
        <v>2737</v>
      </c>
      <c r="B821" t="s">
        <v>2738</v>
      </c>
      <c r="C821" t="s">
        <v>1434</v>
      </c>
      <c r="D821" t="s">
        <v>1006</v>
      </c>
      <c r="E821" t="s">
        <v>1435</v>
      </c>
    </row>
    <row r="822" spans="1:5" x14ac:dyDescent="0.2">
      <c r="A822" t="s">
        <v>2739</v>
      </c>
      <c r="B822" t="s">
        <v>2740</v>
      </c>
      <c r="C822" t="s">
        <v>1283</v>
      </c>
      <c r="D822" t="s">
        <v>1006</v>
      </c>
      <c r="E822" t="s">
        <v>1152</v>
      </c>
    </row>
    <row r="823" spans="1:5" x14ac:dyDescent="0.2">
      <c r="A823" t="s">
        <v>2741</v>
      </c>
      <c r="B823" t="s">
        <v>2742</v>
      </c>
      <c r="C823" t="s">
        <v>2743</v>
      </c>
      <c r="D823" t="s">
        <v>1107</v>
      </c>
      <c r="E823" t="s">
        <v>473</v>
      </c>
    </row>
    <row r="824" spans="1:5" x14ac:dyDescent="0.2">
      <c r="A824" t="s">
        <v>1970</v>
      </c>
      <c r="B824" t="s">
        <v>1971</v>
      </c>
      <c r="C824" t="s">
        <v>1972</v>
      </c>
      <c r="D824" t="s">
        <v>1107</v>
      </c>
      <c r="E824" t="s">
        <v>1973</v>
      </c>
    </row>
    <row r="825" spans="1:5" x14ac:dyDescent="0.2">
      <c r="A825" t="s">
        <v>494</v>
      </c>
      <c r="B825" t="s">
        <v>495</v>
      </c>
      <c r="C825" t="s">
        <v>1392</v>
      </c>
      <c r="D825" t="s">
        <v>1006</v>
      </c>
      <c r="E825" t="s">
        <v>1735</v>
      </c>
    </row>
    <row r="826" spans="1:5" x14ac:dyDescent="0.2">
      <c r="A826" t="s">
        <v>474</v>
      </c>
      <c r="B826" t="s">
        <v>475</v>
      </c>
      <c r="C826" t="s">
        <v>476</v>
      </c>
      <c r="D826" t="s">
        <v>1006</v>
      </c>
      <c r="E826" t="s">
        <v>477</v>
      </c>
    </row>
    <row r="827" spans="1:5" x14ac:dyDescent="0.2">
      <c r="A827" t="s">
        <v>3368</v>
      </c>
      <c r="B827" t="s">
        <v>3369</v>
      </c>
      <c r="C827" t="s">
        <v>1283</v>
      </c>
      <c r="D827" t="s">
        <v>1006</v>
      </c>
      <c r="E827" t="s">
        <v>3370</v>
      </c>
    </row>
    <row r="828" spans="1:5" x14ac:dyDescent="0.2">
      <c r="A828" t="s">
        <v>2744</v>
      </c>
      <c r="B828" t="s">
        <v>2745</v>
      </c>
      <c r="C828" t="s">
        <v>1005</v>
      </c>
      <c r="D828" t="s">
        <v>1006</v>
      </c>
      <c r="E828" t="s">
        <v>1017</v>
      </c>
    </row>
    <row r="829" spans="1:5" x14ac:dyDescent="0.2">
      <c r="A829" t="s">
        <v>2746</v>
      </c>
      <c r="B829" t="s">
        <v>2747</v>
      </c>
      <c r="C829" t="s">
        <v>1201</v>
      </c>
      <c r="D829" t="s">
        <v>1006</v>
      </c>
      <c r="E829" t="s">
        <v>478</v>
      </c>
    </row>
    <row r="830" spans="1:5" x14ac:dyDescent="0.2">
      <c r="A830" t="s">
        <v>2748</v>
      </c>
      <c r="B830" t="s">
        <v>2749</v>
      </c>
      <c r="C830" t="s">
        <v>1005</v>
      </c>
      <c r="D830" t="s">
        <v>1006</v>
      </c>
      <c r="E830" t="s">
        <v>1085</v>
      </c>
    </row>
    <row r="831" spans="1:5" x14ac:dyDescent="0.2">
      <c r="A831" t="s">
        <v>2750</v>
      </c>
    </row>
    <row r="832" spans="1:5" x14ac:dyDescent="0.2">
      <c r="A832" t="s">
        <v>479</v>
      </c>
      <c r="B832" t="s">
        <v>480</v>
      </c>
      <c r="C832" t="s">
        <v>481</v>
      </c>
      <c r="D832" t="s">
        <v>1006</v>
      </c>
      <c r="E832" t="s">
        <v>1021</v>
      </c>
    </row>
    <row r="833" spans="1:5" x14ac:dyDescent="0.2">
      <c r="A833" t="s">
        <v>2751</v>
      </c>
      <c r="B833" t="s">
        <v>2752</v>
      </c>
      <c r="C833" t="s">
        <v>1048</v>
      </c>
      <c r="D833" t="s">
        <v>1006</v>
      </c>
      <c r="E833" t="s">
        <v>482</v>
      </c>
    </row>
    <row r="834" spans="1:5" x14ac:dyDescent="0.2">
      <c r="A834" t="s">
        <v>483</v>
      </c>
      <c r="B834" t="s">
        <v>484</v>
      </c>
      <c r="C834" t="s">
        <v>485</v>
      </c>
      <c r="D834" t="s">
        <v>1006</v>
      </c>
      <c r="E834" t="s">
        <v>1534</v>
      </c>
    </row>
    <row r="835" spans="1:5" x14ac:dyDescent="0.2">
      <c r="A835" t="s">
        <v>486</v>
      </c>
      <c r="B835" t="s">
        <v>487</v>
      </c>
      <c r="C835" t="s">
        <v>1227</v>
      </c>
      <c r="D835" t="s">
        <v>1006</v>
      </c>
      <c r="E835" t="s">
        <v>1504</v>
      </c>
    </row>
    <row r="836" spans="1:5" x14ac:dyDescent="0.2">
      <c r="A836" t="s">
        <v>488</v>
      </c>
      <c r="B836" t="s">
        <v>489</v>
      </c>
      <c r="C836" t="s">
        <v>1227</v>
      </c>
      <c r="D836" t="s">
        <v>1006</v>
      </c>
      <c r="E836" t="s">
        <v>1504</v>
      </c>
    </row>
    <row r="837" spans="1:5" x14ac:dyDescent="0.2">
      <c r="A837" t="s">
        <v>3371</v>
      </c>
      <c r="B837" t="s">
        <v>3372</v>
      </c>
      <c r="C837" t="s">
        <v>3373</v>
      </c>
      <c r="D837" t="s">
        <v>1107</v>
      </c>
      <c r="E837" t="s">
        <v>3374</v>
      </c>
    </row>
    <row r="838" spans="1:5" x14ac:dyDescent="0.2">
      <c r="A838" t="s">
        <v>1974</v>
      </c>
      <c r="B838" t="s">
        <v>490</v>
      </c>
      <c r="C838" t="s">
        <v>491</v>
      </c>
      <c r="D838" t="s">
        <v>1006</v>
      </c>
      <c r="E838" t="s">
        <v>436</v>
      </c>
    </row>
    <row r="839" spans="1:5" x14ac:dyDescent="0.2">
      <c r="A839" t="s">
        <v>2753</v>
      </c>
      <c r="B839" t="s">
        <v>2754</v>
      </c>
      <c r="C839" t="s">
        <v>2663</v>
      </c>
      <c r="D839" t="s">
        <v>1107</v>
      </c>
      <c r="E839" t="s">
        <v>366</v>
      </c>
    </row>
    <row r="840" spans="1:5" x14ac:dyDescent="0.2">
      <c r="A840" t="s">
        <v>492</v>
      </c>
      <c r="B840" t="s">
        <v>2755</v>
      </c>
      <c r="C840" t="s">
        <v>1048</v>
      </c>
      <c r="D840" t="s">
        <v>1006</v>
      </c>
      <c r="E840" t="s">
        <v>493</v>
      </c>
    </row>
    <row r="841" spans="1:5" x14ac:dyDescent="0.2">
      <c r="A841" t="s">
        <v>496</v>
      </c>
      <c r="B841" t="s">
        <v>2756</v>
      </c>
      <c r="C841" t="s">
        <v>2757</v>
      </c>
      <c r="D841" t="s">
        <v>1006</v>
      </c>
      <c r="E841" t="s">
        <v>347</v>
      </c>
    </row>
    <row r="842" spans="1:5" x14ac:dyDescent="0.2">
      <c r="A842" t="s">
        <v>497</v>
      </c>
      <c r="B842" t="s">
        <v>3375</v>
      </c>
      <c r="C842" t="s">
        <v>1048</v>
      </c>
      <c r="D842" t="s">
        <v>1006</v>
      </c>
      <c r="E842" t="s">
        <v>367</v>
      </c>
    </row>
    <row r="843" spans="1:5" x14ac:dyDescent="0.2">
      <c r="A843" t="s">
        <v>498</v>
      </c>
    </row>
    <row r="844" spans="1:5" x14ac:dyDescent="0.2">
      <c r="A844" t="s">
        <v>499</v>
      </c>
      <c r="B844" t="s">
        <v>500</v>
      </c>
      <c r="C844" t="s">
        <v>1187</v>
      </c>
      <c r="D844" t="s">
        <v>1006</v>
      </c>
      <c r="E844" t="s">
        <v>1188</v>
      </c>
    </row>
    <row r="845" spans="1:5" x14ac:dyDescent="0.2">
      <c r="A845" t="s">
        <v>2758</v>
      </c>
      <c r="B845" t="s">
        <v>2759</v>
      </c>
      <c r="C845" t="s">
        <v>1179</v>
      </c>
      <c r="D845" t="s">
        <v>1006</v>
      </c>
      <c r="E845" t="s">
        <v>1180</v>
      </c>
    </row>
    <row r="846" spans="1:5" x14ac:dyDescent="0.2">
      <c r="A846" t="s">
        <v>501</v>
      </c>
      <c r="B846" t="s">
        <v>1975</v>
      </c>
      <c r="C846" t="s">
        <v>502</v>
      </c>
      <c r="D846" t="s">
        <v>1006</v>
      </c>
      <c r="E846" t="s">
        <v>503</v>
      </c>
    </row>
    <row r="847" spans="1:5" x14ac:dyDescent="0.2">
      <c r="A847" s="60" t="s">
        <v>3479</v>
      </c>
      <c r="B847" s="60" t="s">
        <v>3480</v>
      </c>
      <c r="C847" s="60" t="s">
        <v>1048</v>
      </c>
      <c r="D847" s="60" t="s">
        <v>1006</v>
      </c>
      <c r="E847">
        <v>53224</v>
      </c>
    </row>
    <row r="848" spans="1:5" x14ac:dyDescent="0.2">
      <c r="A848" t="s">
        <v>504</v>
      </c>
      <c r="B848" t="s">
        <v>2760</v>
      </c>
      <c r="C848" t="s">
        <v>34</v>
      </c>
      <c r="D848" t="s">
        <v>1060</v>
      </c>
      <c r="E848" t="s">
        <v>505</v>
      </c>
    </row>
    <row r="849" spans="1:5" x14ac:dyDescent="0.2">
      <c r="A849" t="s">
        <v>506</v>
      </c>
      <c r="B849" t="s">
        <v>507</v>
      </c>
      <c r="C849" t="s">
        <v>508</v>
      </c>
      <c r="D849" t="s">
        <v>1006</v>
      </c>
      <c r="E849" t="s">
        <v>509</v>
      </c>
    </row>
    <row r="850" spans="1:5" x14ac:dyDescent="0.2">
      <c r="A850" t="s">
        <v>3376</v>
      </c>
      <c r="B850" t="s">
        <v>3228</v>
      </c>
      <c r="C850" t="s">
        <v>1341</v>
      </c>
      <c r="D850" t="s">
        <v>1126</v>
      </c>
      <c r="E850" t="s">
        <v>1342</v>
      </c>
    </row>
    <row r="851" spans="1:5" x14ac:dyDescent="0.2">
      <c r="A851" t="s">
        <v>510</v>
      </c>
      <c r="D851" t="s">
        <v>1006</v>
      </c>
    </row>
    <row r="852" spans="1:5" x14ac:dyDescent="0.2">
      <c r="A852" t="s">
        <v>511</v>
      </c>
      <c r="B852" t="s">
        <v>512</v>
      </c>
      <c r="C852" t="s">
        <v>1179</v>
      </c>
      <c r="D852" t="s">
        <v>1006</v>
      </c>
      <c r="E852" t="s">
        <v>1180</v>
      </c>
    </row>
    <row r="853" spans="1:5" x14ac:dyDescent="0.2">
      <c r="A853" t="s">
        <v>513</v>
      </c>
      <c r="B853" t="s">
        <v>514</v>
      </c>
      <c r="C853" t="s">
        <v>1005</v>
      </c>
      <c r="D853" t="s">
        <v>1006</v>
      </c>
      <c r="E853" t="s">
        <v>1085</v>
      </c>
    </row>
    <row r="854" spans="1:5" x14ac:dyDescent="0.2">
      <c r="A854" t="s">
        <v>515</v>
      </c>
      <c r="B854" t="s">
        <v>516</v>
      </c>
      <c r="C854" t="s">
        <v>1005</v>
      </c>
      <c r="D854" t="s">
        <v>1006</v>
      </c>
      <c r="E854" t="s">
        <v>517</v>
      </c>
    </row>
    <row r="855" spans="1:5" x14ac:dyDescent="0.2">
      <c r="A855" t="s">
        <v>518</v>
      </c>
      <c r="B855" t="s">
        <v>519</v>
      </c>
      <c r="C855" t="s">
        <v>520</v>
      </c>
      <c r="D855" t="s">
        <v>1549</v>
      </c>
      <c r="E855" t="s">
        <v>521</v>
      </c>
    </row>
    <row r="856" spans="1:5" x14ac:dyDescent="0.2">
      <c r="A856" t="s">
        <v>2761</v>
      </c>
      <c r="B856" t="s">
        <v>2762</v>
      </c>
      <c r="C856" t="s">
        <v>1409</v>
      </c>
      <c r="D856" t="s">
        <v>1006</v>
      </c>
      <c r="E856" t="s">
        <v>1347</v>
      </c>
    </row>
    <row r="857" spans="1:5" x14ac:dyDescent="0.2">
      <c r="A857" t="s">
        <v>2763</v>
      </c>
      <c r="B857" t="s">
        <v>522</v>
      </c>
      <c r="C857" t="s">
        <v>1725</v>
      </c>
      <c r="D857" t="s">
        <v>1006</v>
      </c>
      <c r="E857" t="s">
        <v>1726</v>
      </c>
    </row>
    <row r="858" spans="1:5" x14ac:dyDescent="0.2">
      <c r="A858" t="s">
        <v>523</v>
      </c>
      <c r="B858" t="s">
        <v>524</v>
      </c>
      <c r="C858" t="s">
        <v>525</v>
      </c>
      <c r="D858" t="s">
        <v>1060</v>
      </c>
      <c r="E858" t="s">
        <v>526</v>
      </c>
    </row>
    <row r="859" spans="1:5" x14ac:dyDescent="0.2">
      <c r="A859" t="s">
        <v>2764</v>
      </c>
      <c r="B859" t="s">
        <v>2765</v>
      </c>
      <c r="C859" t="s">
        <v>1452</v>
      </c>
      <c r="D859" t="s">
        <v>1006</v>
      </c>
      <c r="E859" t="s">
        <v>527</v>
      </c>
    </row>
    <row r="860" spans="1:5" x14ac:dyDescent="0.2">
      <c r="A860" t="s">
        <v>1976</v>
      </c>
      <c r="B860" t="s">
        <v>1977</v>
      </c>
      <c r="C860" t="s">
        <v>1005</v>
      </c>
      <c r="D860" t="s">
        <v>1006</v>
      </c>
      <c r="E860" t="s">
        <v>1011</v>
      </c>
    </row>
    <row r="861" spans="1:5" x14ac:dyDescent="0.2">
      <c r="A861" t="s">
        <v>2766</v>
      </c>
      <c r="B861" t="s">
        <v>2767</v>
      </c>
      <c r="C861" t="s">
        <v>1434</v>
      </c>
      <c r="D861" t="s">
        <v>1006</v>
      </c>
      <c r="E861" t="s">
        <v>1435</v>
      </c>
    </row>
    <row r="862" spans="1:5" x14ac:dyDescent="0.2">
      <c r="A862" t="s">
        <v>528</v>
      </c>
      <c r="B862" t="s">
        <v>1978</v>
      </c>
      <c r="C862" t="s">
        <v>1015</v>
      </c>
      <c r="D862" t="s">
        <v>1006</v>
      </c>
      <c r="E862" t="s">
        <v>1016</v>
      </c>
    </row>
    <row r="863" spans="1:5" x14ac:dyDescent="0.2">
      <c r="A863" t="s">
        <v>529</v>
      </c>
      <c r="B863" t="s">
        <v>530</v>
      </c>
      <c r="C863" t="s">
        <v>531</v>
      </c>
      <c r="D863" t="s">
        <v>1006</v>
      </c>
      <c r="E863" t="s">
        <v>1385</v>
      </c>
    </row>
    <row r="864" spans="1:5" x14ac:dyDescent="0.2">
      <c r="A864" t="s">
        <v>2768</v>
      </c>
      <c r="B864" t="s">
        <v>2769</v>
      </c>
      <c r="C864" t="s">
        <v>2645</v>
      </c>
      <c r="D864" t="s">
        <v>1006</v>
      </c>
      <c r="E864" t="s">
        <v>532</v>
      </c>
    </row>
    <row r="865" spans="1:5" x14ac:dyDescent="0.2">
      <c r="A865" t="s">
        <v>533</v>
      </c>
      <c r="B865" t="s">
        <v>534</v>
      </c>
      <c r="C865" t="s">
        <v>535</v>
      </c>
      <c r="D865" t="s">
        <v>1006</v>
      </c>
      <c r="E865" t="s">
        <v>536</v>
      </c>
    </row>
    <row r="866" spans="1:5" x14ac:dyDescent="0.2">
      <c r="A866" t="s">
        <v>537</v>
      </c>
      <c r="B866" t="s">
        <v>538</v>
      </c>
      <c r="C866" t="s">
        <v>1005</v>
      </c>
      <c r="D866" t="s">
        <v>1006</v>
      </c>
      <c r="E866" t="s">
        <v>1017</v>
      </c>
    </row>
    <row r="867" spans="1:5" x14ac:dyDescent="0.2">
      <c r="A867" t="s">
        <v>3377</v>
      </c>
      <c r="B867" t="s">
        <v>3378</v>
      </c>
      <c r="C867" t="s">
        <v>2682</v>
      </c>
      <c r="D867" t="s">
        <v>1006</v>
      </c>
      <c r="E867" t="s">
        <v>539</v>
      </c>
    </row>
    <row r="868" spans="1:5" x14ac:dyDescent="0.2">
      <c r="A868" t="s">
        <v>540</v>
      </c>
      <c r="B868" t="s">
        <v>541</v>
      </c>
      <c r="C868" t="s">
        <v>1038</v>
      </c>
      <c r="D868" t="s">
        <v>1006</v>
      </c>
      <c r="E868" t="s">
        <v>1039</v>
      </c>
    </row>
    <row r="869" spans="1:5" x14ac:dyDescent="0.2">
      <c r="A869" t="s">
        <v>542</v>
      </c>
      <c r="B869" t="s">
        <v>2770</v>
      </c>
      <c r="C869" t="s">
        <v>2771</v>
      </c>
      <c r="D869" t="s">
        <v>1464</v>
      </c>
      <c r="E869" t="s">
        <v>543</v>
      </c>
    </row>
    <row r="870" spans="1:5" x14ac:dyDescent="0.2">
      <c r="A870" t="s">
        <v>544</v>
      </c>
      <c r="D870" t="s">
        <v>1006</v>
      </c>
    </row>
    <row r="871" spans="1:5" x14ac:dyDescent="0.2">
      <c r="A871" t="s">
        <v>2772</v>
      </c>
      <c r="B871" t="s">
        <v>2773</v>
      </c>
      <c r="C871" t="s">
        <v>892</v>
      </c>
      <c r="D871" t="s">
        <v>1107</v>
      </c>
      <c r="E871" t="s">
        <v>545</v>
      </c>
    </row>
    <row r="872" spans="1:5" x14ac:dyDescent="0.2">
      <c r="A872" t="s">
        <v>546</v>
      </c>
      <c r="B872" t="s">
        <v>547</v>
      </c>
      <c r="C872" t="s">
        <v>548</v>
      </c>
      <c r="D872" t="s">
        <v>1006</v>
      </c>
      <c r="E872" t="s">
        <v>1238</v>
      </c>
    </row>
    <row r="873" spans="1:5" x14ac:dyDescent="0.2">
      <c r="A873" t="s">
        <v>2774</v>
      </c>
      <c r="B873" t="s">
        <v>2775</v>
      </c>
      <c r="C873" t="s">
        <v>1399</v>
      </c>
      <c r="D873" t="s">
        <v>1006</v>
      </c>
      <c r="E873" t="s">
        <v>549</v>
      </c>
    </row>
    <row r="874" spans="1:5" x14ac:dyDescent="0.2">
      <c r="A874" t="s">
        <v>2776</v>
      </c>
      <c r="B874" t="s">
        <v>2777</v>
      </c>
      <c r="C874" t="s">
        <v>1015</v>
      </c>
      <c r="D874" t="s">
        <v>1006</v>
      </c>
      <c r="E874" t="s">
        <v>550</v>
      </c>
    </row>
    <row r="875" spans="1:5" x14ac:dyDescent="0.2">
      <c r="A875" t="s">
        <v>551</v>
      </c>
      <c r="B875" t="s">
        <v>2778</v>
      </c>
      <c r="C875" t="s">
        <v>2779</v>
      </c>
      <c r="D875" t="s">
        <v>1006</v>
      </c>
      <c r="E875" t="s">
        <v>1250</v>
      </c>
    </row>
    <row r="876" spans="1:5" x14ac:dyDescent="0.2">
      <c r="A876" t="s">
        <v>3238</v>
      </c>
      <c r="B876" t="s">
        <v>3239</v>
      </c>
      <c r="C876" t="s">
        <v>1249</v>
      </c>
      <c r="D876" t="s">
        <v>1006</v>
      </c>
      <c r="E876" t="s">
        <v>1250</v>
      </c>
    </row>
    <row r="877" spans="1:5" x14ac:dyDescent="0.2">
      <c r="A877" t="s">
        <v>552</v>
      </c>
    </row>
    <row r="878" spans="1:5" x14ac:dyDescent="0.2">
      <c r="A878" t="s">
        <v>2780</v>
      </c>
      <c r="B878" t="s">
        <v>2781</v>
      </c>
      <c r="C878" t="s">
        <v>1179</v>
      </c>
      <c r="D878" t="s">
        <v>1006</v>
      </c>
      <c r="E878" t="s">
        <v>1180</v>
      </c>
    </row>
    <row r="879" spans="1:5" x14ac:dyDescent="0.2">
      <c r="A879" t="s">
        <v>553</v>
      </c>
      <c r="B879" t="s">
        <v>554</v>
      </c>
      <c r="C879" t="s">
        <v>1038</v>
      </c>
      <c r="D879" t="s">
        <v>1006</v>
      </c>
      <c r="E879" t="s">
        <v>1039</v>
      </c>
    </row>
    <row r="880" spans="1:5" x14ac:dyDescent="0.2">
      <c r="A880" t="s">
        <v>2782</v>
      </c>
      <c r="B880" t="s">
        <v>2783</v>
      </c>
      <c r="C880" t="s">
        <v>1005</v>
      </c>
      <c r="D880" t="s">
        <v>1006</v>
      </c>
      <c r="E880" t="s">
        <v>1028</v>
      </c>
    </row>
    <row r="881" spans="1:5" x14ac:dyDescent="0.2">
      <c r="A881" t="s">
        <v>2784</v>
      </c>
      <c r="B881" t="s">
        <v>2785</v>
      </c>
      <c r="C881" t="s">
        <v>79</v>
      </c>
      <c r="D881" t="s">
        <v>1006</v>
      </c>
      <c r="E881" t="s">
        <v>1673</v>
      </c>
    </row>
    <row r="882" spans="1:5" x14ac:dyDescent="0.2">
      <c r="A882" t="s">
        <v>2786</v>
      </c>
      <c r="B882" t="s">
        <v>2787</v>
      </c>
      <c r="C882" t="s">
        <v>2788</v>
      </c>
      <c r="D882" t="s">
        <v>1107</v>
      </c>
      <c r="E882" t="s">
        <v>555</v>
      </c>
    </row>
    <row r="883" spans="1:5" x14ac:dyDescent="0.2">
      <c r="A883" t="s">
        <v>1979</v>
      </c>
    </row>
    <row r="884" spans="1:5" x14ac:dyDescent="0.2">
      <c r="A884" t="s">
        <v>2789</v>
      </c>
      <c r="B884" t="s">
        <v>2790</v>
      </c>
      <c r="C884" t="s">
        <v>1429</v>
      </c>
      <c r="D884" t="s">
        <v>1006</v>
      </c>
      <c r="E884" t="s">
        <v>1430</v>
      </c>
    </row>
    <row r="885" spans="1:5" x14ac:dyDescent="0.2">
      <c r="A885" t="s">
        <v>1980</v>
      </c>
      <c r="B885" t="s">
        <v>1981</v>
      </c>
      <c r="C885" t="s">
        <v>299</v>
      </c>
      <c r="D885" t="s">
        <v>1006</v>
      </c>
      <c r="E885" t="s">
        <v>1656</v>
      </c>
    </row>
    <row r="886" spans="1:5" x14ac:dyDescent="0.2">
      <c r="A886" t="s">
        <v>556</v>
      </c>
      <c r="B886" t="s">
        <v>557</v>
      </c>
      <c r="C886" t="s">
        <v>558</v>
      </c>
      <c r="D886" t="s">
        <v>1521</v>
      </c>
      <c r="E886" t="s">
        <v>559</v>
      </c>
    </row>
    <row r="887" spans="1:5" x14ac:dyDescent="0.2">
      <c r="A887" t="s">
        <v>560</v>
      </c>
      <c r="B887" t="s">
        <v>3379</v>
      </c>
      <c r="C887" t="s">
        <v>1005</v>
      </c>
      <c r="D887" t="s">
        <v>1006</v>
      </c>
      <c r="E887" t="s">
        <v>1128</v>
      </c>
    </row>
    <row r="888" spans="1:5" x14ac:dyDescent="0.2">
      <c r="A888" t="s">
        <v>3380</v>
      </c>
      <c r="B888" t="s">
        <v>3381</v>
      </c>
      <c r="C888" t="s">
        <v>1065</v>
      </c>
      <c r="D888" t="s">
        <v>1006</v>
      </c>
      <c r="E888" t="s">
        <v>1066</v>
      </c>
    </row>
    <row r="889" spans="1:5" x14ac:dyDescent="0.2">
      <c r="A889" t="s">
        <v>561</v>
      </c>
      <c r="B889" t="s">
        <v>2791</v>
      </c>
      <c r="C889" t="s">
        <v>2792</v>
      </c>
      <c r="D889" t="s">
        <v>1464</v>
      </c>
      <c r="E889" t="s">
        <v>562</v>
      </c>
    </row>
    <row r="890" spans="1:5" x14ac:dyDescent="0.2">
      <c r="A890" t="s">
        <v>563</v>
      </c>
      <c r="B890" t="s">
        <v>564</v>
      </c>
      <c r="C890" t="s">
        <v>565</v>
      </c>
      <c r="D890" t="s">
        <v>1006</v>
      </c>
      <c r="E890" t="s">
        <v>566</v>
      </c>
    </row>
    <row r="891" spans="1:5" x14ac:dyDescent="0.2">
      <c r="A891" t="s">
        <v>1982</v>
      </c>
      <c r="B891" t="s">
        <v>1983</v>
      </c>
      <c r="C891" t="s">
        <v>1429</v>
      </c>
      <c r="D891" t="s">
        <v>1006</v>
      </c>
      <c r="E891" t="s">
        <v>1430</v>
      </c>
    </row>
    <row r="892" spans="1:5" x14ac:dyDescent="0.2">
      <c r="A892" t="s">
        <v>2793</v>
      </c>
      <c r="B892" t="s">
        <v>2794</v>
      </c>
      <c r="C892" t="s">
        <v>1005</v>
      </c>
      <c r="D892" t="s">
        <v>1006</v>
      </c>
      <c r="E892" t="s">
        <v>1272</v>
      </c>
    </row>
    <row r="893" spans="1:5" x14ac:dyDescent="0.2">
      <c r="A893" t="s">
        <v>2795</v>
      </c>
      <c r="B893" t="s">
        <v>567</v>
      </c>
      <c r="C893" t="s">
        <v>1283</v>
      </c>
      <c r="D893" t="s">
        <v>1006</v>
      </c>
      <c r="E893" t="s">
        <v>1152</v>
      </c>
    </row>
    <row r="894" spans="1:5" x14ac:dyDescent="0.2">
      <c r="A894" t="s">
        <v>568</v>
      </c>
      <c r="B894" t="s">
        <v>569</v>
      </c>
      <c r="C894" t="s">
        <v>570</v>
      </c>
      <c r="D894" t="s">
        <v>1006</v>
      </c>
      <c r="E894" t="s">
        <v>1260</v>
      </c>
    </row>
    <row r="895" spans="1:5" x14ac:dyDescent="0.2">
      <c r="A895" t="s">
        <v>571</v>
      </c>
      <c r="B895" t="s">
        <v>572</v>
      </c>
      <c r="C895" t="s">
        <v>1005</v>
      </c>
      <c r="D895" t="s">
        <v>1006</v>
      </c>
      <c r="E895" t="s">
        <v>1272</v>
      </c>
    </row>
    <row r="896" spans="1:5" x14ac:dyDescent="0.2">
      <c r="A896" t="s">
        <v>3240</v>
      </c>
      <c r="C896" t="s">
        <v>413</v>
      </c>
      <c r="D896" t="s">
        <v>1006</v>
      </c>
      <c r="E896" t="s">
        <v>1117</v>
      </c>
    </row>
    <row r="897" spans="1:5" x14ac:dyDescent="0.2">
      <c r="A897" t="s">
        <v>3240</v>
      </c>
      <c r="B897" t="s">
        <v>3241</v>
      </c>
      <c r="C897" t="s">
        <v>413</v>
      </c>
      <c r="D897" t="s">
        <v>1006</v>
      </c>
      <c r="E897" t="s">
        <v>1117</v>
      </c>
    </row>
    <row r="898" spans="1:5" x14ac:dyDescent="0.2">
      <c r="A898" t="s">
        <v>2796</v>
      </c>
      <c r="B898" t="s">
        <v>2504</v>
      </c>
      <c r="C898" t="s">
        <v>2487</v>
      </c>
      <c r="D898" t="s">
        <v>1006</v>
      </c>
      <c r="E898" t="s">
        <v>1710</v>
      </c>
    </row>
    <row r="899" spans="1:5" x14ac:dyDescent="0.2">
      <c r="A899" t="s">
        <v>2797</v>
      </c>
      <c r="B899" t="s">
        <v>2798</v>
      </c>
      <c r="C899" t="s">
        <v>828</v>
      </c>
      <c r="D899" t="s">
        <v>1006</v>
      </c>
      <c r="E899" t="s">
        <v>573</v>
      </c>
    </row>
    <row r="900" spans="1:5" x14ac:dyDescent="0.2">
      <c r="A900" t="s">
        <v>2799</v>
      </c>
      <c r="B900" t="s">
        <v>2800</v>
      </c>
      <c r="C900" t="s">
        <v>2801</v>
      </c>
      <c r="D900" t="s">
        <v>1006</v>
      </c>
      <c r="E900" t="s">
        <v>574</v>
      </c>
    </row>
    <row r="901" spans="1:5" x14ac:dyDescent="0.2">
      <c r="A901" t="s">
        <v>575</v>
      </c>
      <c r="B901" t="s">
        <v>1664</v>
      </c>
      <c r="C901" t="s">
        <v>1111</v>
      </c>
      <c r="D901" t="s">
        <v>1006</v>
      </c>
      <c r="E901" t="s">
        <v>1665</v>
      </c>
    </row>
    <row r="902" spans="1:5" x14ac:dyDescent="0.2">
      <c r="A902" t="s">
        <v>2802</v>
      </c>
      <c r="B902" t="s">
        <v>2803</v>
      </c>
      <c r="C902" t="s">
        <v>548</v>
      </c>
      <c r="D902" t="s">
        <v>1006</v>
      </c>
      <c r="E902" t="s">
        <v>1210</v>
      </c>
    </row>
    <row r="903" spans="1:5" x14ac:dyDescent="0.2">
      <c r="A903" t="s">
        <v>3242</v>
      </c>
      <c r="B903" t="s">
        <v>576</v>
      </c>
      <c r="C903" t="s">
        <v>1121</v>
      </c>
      <c r="D903" t="s">
        <v>1006</v>
      </c>
      <c r="E903" t="s">
        <v>183</v>
      </c>
    </row>
    <row r="904" spans="1:5" x14ac:dyDescent="0.2">
      <c r="A904" t="s">
        <v>2804</v>
      </c>
      <c r="B904" t="s">
        <v>2805</v>
      </c>
      <c r="C904" t="s">
        <v>123</v>
      </c>
      <c r="D904" t="s">
        <v>1006</v>
      </c>
      <c r="E904" t="s">
        <v>1203</v>
      </c>
    </row>
    <row r="905" spans="1:5" x14ac:dyDescent="0.2">
      <c r="A905" t="s">
        <v>577</v>
      </c>
      <c r="B905" t="s">
        <v>578</v>
      </c>
      <c r="C905" t="s">
        <v>579</v>
      </c>
      <c r="D905" t="s">
        <v>1006</v>
      </c>
      <c r="E905" t="s">
        <v>1207</v>
      </c>
    </row>
    <row r="906" spans="1:5" x14ac:dyDescent="0.2">
      <c r="A906" t="s">
        <v>1984</v>
      </c>
      <c r="B906" t="s">
        <v>1985</v>
      </c>
      <c r="C906" t="s">
        <v>1005</v>
      </c>
      <c r="D906" t="s">
        <v>1006</v>
      </c>
      <c r="E906" t="s">
        <v>1085</v>
      </c>
    </row>
    <row r="907" spans="1:5" x14ac:dyDescent="0.2">
      <c r="A907" t="s">
        <v>2806</v>
      </c>
      <c r="B907" t="s">
        <v>2807</v>
      </c>
      <c r="C907" t="s">
        <v>1090</v>
      </c>
      <c r="D907" t="s">
        <v>1006</v>
      </c>
      <c r="E907" t="s">
        <v>1091</v>
      </c>
    </row>
    <row r="908" spans="1:5" x14ac:dyDescent="0.2">
      <c r="A908" t="s">
        <v>580</v>
      </c>
      <c r="B908" t="s">
        <v>3434</v>
      </c>
      <c r="C908" t="s">
        <v>1155</v>
      </c>
      <c r="D908" t="s">
        <v>1006</v>
      </c>
      <c r="E908" t="s">
        <v>1156</v>
      </c>
    </row>
    <row r="909" spans="1:5" x14ac:dyDescent="0.2">
      <c r="A909" t="s">
        <v>581</v>
      </c>
      <c r="B909" t="s">
        <v>3382</v>
      </c>
      <c r="C909" t="s">
        <v>582</v>
      </c>
      <c r="D909" t="s">
        <v>1006</v>
      </c>
      <c r="E909" t="s">
        <v>583</v>
      </c>
    </row>
    <row r="910" spans="1:5" x14ac:dyDescent="0.2">
      <c r="A910" t="s">
        <v>2808</v>
      </c>
      <c r="B910" t="s">
        <v>2809</v>
      </c>
      <c r="C910" t="s">
        <v>776</v>
      </c>
      <c r="D910" t="s">
        <v>1006</v>
      </c>
      <c r="E910" t="s">
        <v>584</v>
      </c>
    </row>
    <row r="911" spans="1:5" x14ac:dyDescent="0.2">
      <c r="A911" t="s">
        <v>585</v>
      </c>
      <c r="B911" t="s">
        <v>1986</v>
      </c>
      <c r="C911" t="s">
        <v>1283</v>
      </c>
      <c r="D911" t="s">
        <v>1006</v>
      </c>
      <c r="E911" t="s">
        <v>1152</v>
      </c>
    </row>
    <row r="912" spans="1:5" x14ac:dyDescent="0.2">
      <c r="A912" t="s">
        <v>1987</v>
      </c>
      <c r="B912" t="s">
        <v>1988</v>
      </c>
      <c r="C912" t="s">
        <v>1235</v>
      </c>
      <c r="D912" t="s">
        <v>1006</v>
      </c>
      <c r="E912" t="s">
        <v>1117</v>
      </c>
    </row>
    <row r="913" spans="1:5" x14ac:dyDescent="0.2">
      <c r="A913" t="s">
        <v>586</v>
      </c>
      <c r="B913" t="s">
        <v>2810</v>
      </c>
      <c r="C913" t="s">
        <v>1005</v>
      </c>
      <c r="D913" t="s">
        <v>1006</v>
      </c>
      <c r="E913" t="s">
        <v>1032</v>
      </c>
    </row>
    <row r="914" spans="1:5" x14ac:dyDescent="0.2">
      <c r="A914" t="s">
        <v>2811</v>
      </c>
      <c r="B914" t="s">
        <v>2812</v>
      </c>
      <c r="C914" t="s">
        <v>1399</v>
      </c>
      <c r="D914" t="s">
        <v>1006</v>
      </c>
      <c r="E914" t="s">
        <v>1400</v>
      </c>
    </row>
    <row r="915" spans="1:5" x14ac:dyDescent="0.2">
      <c r="A915" t="s">
        <v>1989</v>
      </c>
      <c r="B915" t="s">
        <v>587</v>
      </c>
      <c r="C915" t="s">
        <v>1005</v>
      </c>
      <c r="D915" t="s">
        <v>1006</v>
      </c>
      <c r="E915" t="s">
        <v>1085</v>
      </c>
    </row>
    <row r="916" spans="1:5" x14ac:dyDescent="0.2">
      <c r="A916" t="s">
        <v>588</v>
      </c>
      <c r="B916" t="s">
        <v>589</v>
      </c>
      <c r="C916" t="s">
        <v>590</v>
      </c>
      <c r="D916" t="s">
        <v>1006</v>
      </c>
      <c r="E916" t="s">
        <v>591</v>
      </c>
    </row>
    <row r="917" spans="1:5" x14ac:dyDescent="0.2">
      <c r="A917" t="s">
        <v>3243</v>
      </c>
      <c r="B917" t="s">
        <v>1990</v>
      </c>
      <c r="C917" t="s">
        <v>1220</v>
      </c>
      <c r="D917" t="s">
        <v>1006</v>
      </c>
      <c r="E917" t="s">
        <v>1221</v>
      </c>
    </row>
    <row r="918" spans="1:5" x14ac:dyDescent="0.2">
      <c r="A918" t="s">
        <v>592</v>
      </c>
      <c r="B918" t="s">
        <v>593</v>
      </c>
      <c r="C918" t="s">
        <v>1065</v>
      </c>
      <c r="D918" t="s">
        <v>1006</v>
      </c>
      <c r="E918" t="s">
        <v>1066</v>
      </c>
    </row>
    <row r="919" spans="1:5" x14ac:dyDescent="0.2">
      <c r="A919" t="s">
        <v>2813</v>
      </c>
      <c r="B919" t="s">
        <v>2814</v>
      </c>
      <c r="C919" t="s">
        <v>2815</v>
      </c>
      <c r="D919" t="s">
        <v>1006</v>
      </c>
      <c r="E919" t="s">
        <v>594</v>
      </c>
    </row>
    <row r="920" spans="1:5" x14ac:dyDescent="0.2">
      <c r="A920" t="s">
        <v>1991</v>
      </c>
    </row>
    <row r="921" spans="1:5" x14ac:dyDescent="0.2">
      <c r="A921" t="s">
        <v>2816</v>
      </c>
      <c r="B921" t="s">
        <v>2817</v>
      </c>
      <c r="C921" t="s">
        <v>1005</v>
      </c>
      <c r="D921" t="s">
        <v>1006</v>
      </c>
      <c r="E921" t="s">
        <v>1085</v>
      </c>
    </row>
    <row r="922" spans="1:5" x14ac:dyDescent="0.2">
      <c r="A922" t="s">
        <v>595</v>
      </c>
      <c r="B922" t="s">
        <v>596</v>
      </c>
      <c r="C922" t="s">
        <v>1005</v>
      </c>
      <c r="D922" t="s">
        <v>1006</v>
      </c>
      <c r="E922" t="s">
        <v>597</v>
      </c>
    </row>
    <row r="923" spans="1:5" x14ac:dyDescent="0.2">
      <c r="A923" t="s">
        <v>3244</v>
      </c>
      <c r="B923" t="s">
        <v>598</v>
      </c>
      <c r="C923" t="s">
        <v>1283</v>
      </c>
      <c r="D923" t="s">
        <v>1006</v>
      </c>
      <c r="E923" t="s">
        <v>1152</v>
      </c>
    </row>
    <row r="924" spans="1:5" x14ac:dyDescent="0.2">
      <c r="A924" t="s">
        <v>3383</v>
      </c>
      <c r="C924" t="s">
        <v>3384</v>
      </c>
      <c r="D924" t="s">
        <v>1006</v>
      </c>
      <c r="E924" t="s">
        <v>1049</v>
      </c>
    </row>
    <row r="925" spans="1:5" x14ac:dyDescent="0.2">
      <c r="A925" t="s">
        <v>599</v>
      </c>
      <c r="B925" t="s">
        <v>600</v>
      </c>
      <c r="C925" t="s">
        <v>601</v>
      </c>
      <c r="D925" t="s">
        <v>1107</v>
      </c>
      <c r="E925" t="s">
        <v>602</v>
      </c>
    </row>
    <row r="926" spans="1:5" x14ac:dyDescent="0.2">
      <c r="A926" t="s">
        <v>2818</v>
      </c>
      <c r="B926" t="s">
        <v>2819</v>
      </c>
      <c r="C926" t="s">
        <v>2820</v>
      </c>
      <c r="D926" t="s">
        <v>1006</v>
      </c>
      <c r="E926" t="s">
        <v>603</v>
      </c>
    </row>
    <row r="927" spans="1:5" x14ac:dyDescent="0.2">
      <c r="A927" t="s">
        <v>604</v>
      </c>
    </row>
    <row r="928" spans="1:5" x14ac:dyDescent="0.2">
      <c r="A928" t="s">
        <v>608</v>
      </c>
      <c r="B928" t="s">
        <v>609</v>
      </c>
      <c r="C928" t="s">
        <v>1044</v>
      </c>
      <c r="D928" t="s">
        <v>1006</v>
      </c>
      <c r="E928" t="s">
        <v>1012</v>
      </c>
    </row>
    <row r="929" spans="1:5" x14ac:dyDescent="0.2">
      <c r="A929" t="s">
        <v>2821</v>
      </c>
      <c r="B929" t="s">
        <v>2822</v>
      </c>
      <c r="C929" t="s">
        <v>1044</v>
      </c>
      <c r="D929" t="s">
        <v>1006</v>
      </c>
      <c r="E929" t="s">
        <v>605</v>
      </c>
    </row>
    <row r="930" spans="1:5" x14ac:dyDescent="0.2">
      <c r="A930" t="s">
        <v>606</v>
      </c>
      <c r="B930" t="s">
        <v>607</v>
      </c>
      <c r="C930" t="s">
        <v>1005</v>
      </c>
      <c r="D930" t="s">
        <v>1006</v>
      </c>
      <c r="E930" t="s">
        <v>1032</v>
      </c>
    </row>
    <row r="931" spans="1:5" x14ac:dyDescent="0.2">
      <c r="A931" t="s">
        <v>610</v>
      </c>
      <c r="B931" t="s">
        <v>611</v>
      </c>
      <c r="C931" t="s">
        <v>1005</v>
      </c>
      <c r="D931" t="s">
        <v>1006</v>
      </c>
      <c r="E931" t="s">
        <v>612</v>
      </c>
    </row>
    <row r="932" spans="1:5" x14ac:dyDescent="0.2">
      <c r="A932" t="s">
        <v>2823</v>
      </c>
      <c r="B932" t="s">
        <v>2824</v>
      </c>
      <c r="C932" t="s">
        <v>1201</v>
      </c>
      <c r="D932" t="s">
        <v>1006</v>
      </c>
      <c r="E932" t="s">
        <v>478</v>
      </c>
    </row>
    <row r="933" spans="1:5" x14ac:dyDescent="0.2">
      <c r="A933" t="s">
        <v>2825</v>
      </c>
      <c r="B933" t="s">
        <v>3245</v>
      </c>
      <c r="C933" t="s">
        <v>1005</v>
      </c>
      <c r="D933" t="s">
        <v>1006</v>
      </c>
      <c r="E933" t="s">
        <v>1272</v>
      </c>
    </row>
    <row r="934" spans="1:5" x14ac:dyDescent="0.2">
      <c r="A934" t="s">
        <v>613</v>
      </c>
      <c r="B934" t="s">
        <v>614</v>
      </c>
      <c r="C934" t="s">
        <v>317</v>
      </c>
      <c r="D934" t="s">
        <v>1006</v>
      </c>
      <c r="E934" t="s">
        <v>318</v>
      </c>
    </row>
    <row r="935" spans="1:5" x14ac:dyDescent="0.2">
      <c r="A935" t="s">
        <v>615</v>
      </c>
    </row>
    <row r="936" spans="1:5" x14ac:dyDescent="0.2">
      <c r="A936" t="s">
        <v>616</v>
      </c>
    </row>
    <row r="937" spans="1:5" x14ac:dyDescent="0.2">
      <c r="A937" t="s">
        <v>2826</v>
      </c>
      <c r="B937" t="s">
        <v>2827</v>
      </c>
      <c r="C937" t="s">
        <v>1005</v>
      </c>
      <c r="D937" t="s">
        <v>1006</v>
      </c>
      <c r="E937" t="s">
        <v>617</v>
      </c>
    </row>
    <row r="938" spans="1:5" x14ac:dyDescent="0.2">
      <c r="A938" t="s">
        <v>2828</v>
      </c>
      <c r="B938" t="s">
        <v>2829</v>
      </c>
      <c r="C938" t="s">
        <v>2830</v>
      </c>
      <c r="D938" t="s">
        <v>1006</v>
      </c>
      <c r="E938" t="s">
        <v>618</v>
      </c>
    </row>
    <row r="939" spans="1:5" x14ac:dyDescent="0.2">
      <c r="A939" t="s">
        <v>3385</v>
      </c>
      <c r="B939" t="s">
        <v>3386</v>
      </c>
      <c r="C939" t="s">
        <v>1090</v>
      </c>
      <c r="D939" t="s">
        <v>1006</v>
      </c>
      <c r="E939" t="s">
        <v>1091</v>
      </c>
    </row>
    <row r="940" spans="1:5" x14ac:dyDescent="0.2">
      <c r="A940" t="s">
        <v>2831</v>
      </c>
      <c r="B940" t="s">
        <v>2832</v>
      </c>
      <c r="C940" t="s">
        <v>1220</v>
      </c>
      <c r="D940" t="s">
        <v>1006</v>
      </c>
      <c r="E940" t="s">
        <v>1221</v>
      </c>
    </row>
    <row r="941" spans="1:5" x14ac:dyDescent="0.2">
      <c r="A941" t="s">
        <v>619</v>
      </c>
      <c r="B941" t="s">
        <v>620</v>
      </c>
      <c r="C941" t="s">
        <v>1610</v>
      </c>
      <c r="D941" t="s">
        <v>1006</v>
      </c>
      <c r="E941" t="s">
        <v>1611</v>
      </c>
    </row>
    <row r="942" spans="1:5" x14ac:dyDescent="0.2">
      <c r="A942" t="s">
        <v>621</v>
      </c>
      <c r="B942" t="s">
        <v>622</v>
      </c>
      <c r="C942" t="s">
        <v>623</v>
      </c>
      <c r="D942" t="s">
        <v>1060</v>
      </c>
      <c r="E942" t="s">
        <v>624</v>
      </c>
    </row>
    <row r="943" spans="1:5" x14ac:dyDescent="0.2">
      <c r="A943" t="s">
        <v>625</v>
      </c>
      <c r="B943" t="s">
        <v>626</v>
      </c>
      <c r="C943" t="s">
        <v>1065</v>
      </c>
      <c r="D943" t="s">
        <v>1006</v>
      </c>
      <c r="E943" t="s">
        <v>1066</v>
      </c>
    </row>
    <row r="944" spans="1:5" x14ac:dyDescent="0.2">
      <c r="A944" t="s">
        <v>2833</v>
      </c>
      <c r="B944" t="s">
        <v>2834</v>
      </c>
      <c r="C944" t="s">
        <v>2835</v>
      </c>
      <c r="D944" t="s">
        <v>627</v>
      </c>
      <c r="E944" t="s">
        <v>628</v>
      </c>
    </row>
    <row r="945" spans="1:5" x14ac:dyDescent="0.2">
      <c r="A945" t="s">
        <v>2836</v>
      </c>
      <c r="B945" t="s">
        <v>2837</v>
      </c>
      <c r="C945" t="s">
        <v>1038</v>
      </c>
      <c r="D945" t="s">
        <v>1006</v>
      </c>
      <c r="E945" t="s">
        <v>1039</v>
      </c>
    </row>
    <row r="946" spans="1:5" x14ac:dyDescent="0.2">
      <c r="A946" t="s">
        <v>2838</v>
      </c>
      <c r="B946" t="s">
        <v>2839</v>
      </c>
      <c r="C946" t="s">
        <v>1269</v>
      </c>
      <c r="D946" t="s">
        <v>1006</v>
      </c>
      <c r="E946" t="s">
        <v>1270</v>
      </c>
    </row>
    <row r="947" spans="1:5" x14ac:dyDescent="0.2">
      <c r="A947" t="s">
        <v>629</v>
      </c>
      <c r="B947" t="s">
        <v>2840</v>
      </c>
      <c r="C947" t="s">
        <v>1065</v>
      </c>
      <c r="D947" t="s">
        <v>1006</v>
      </c>
      <c r="E947" t="s">
        <v>1066</v>
      </c>
    </row>
    <row r="948" spans="1:5" x14ac:dyDescent="0.2">
      <c r="A948" t="s">
        <v>2841</v>
      </c>
      <c r="B948" t="s">
        <v>2842</v>
      </c>
      <c r="C948" t="s">
        <v>413</v>
      </c>
      <c r="D948" t="s">
        <v>1006</v>
      </c>
      <c r="E948" t="s">
        <v>630</v>
      </c>
    </row>
    <row r="949" spans="1:5" x14ac:dyDescent="0.2">
      <c r="A949" t="s">
        <v>631</v>
      </c>
    </row>
    <row r="950" spans="1:5" x14ac:dyDescent="0.2">
      <c r="A950" t="s">
        <v>632</v>
      </c>
      <c r="B950" t="s">
        <v>633</v>
      </c>
      <c r="C950" t="s">
        <v>634</v>
      </c>
      <c r="D950" t="s">
        <v>1006</v>
      </c>
      <c r="E950" t="s">
        <v>1156</v>
      </c>
    </row>
    <row r="951" spans="1:5" x14ac:dyDescent="0.2">
      <c r="A951" t="s">
        <v>635</v>
      </c>
      <c r="B951" t="s">
        <v>636</v>
      </c>
      <c r="C951" t="s">
        <v>1020</v>
      </c>
      <c r="D951" t="s">
        <v>1006</v>
      </c>
      <c r="E951" t="s">
        <v>1066</v>
      </c>
    </row>
    <row r="952" spans="1:5" x14ac:dyDescent="0.2">
      <c r="A952" t="s">
        <v>637</v>
      </c>
      <c r="B952" t="s">
        <v>638</v>
      </c>
      <c r="C952" t="s">
        <v>1155</v>
      </c>
      <c r="D952" t="s">
        <v>1006</v>
      </c>
      <c r="E952" t="s">
        <v>1156</v>
      </c>
    </row>
    <row r="953" spans="1:5" x14ac:dyDescent="0.2">
      <c r="A953" t="s">
        <v>2843</v>
      </c>
      <c r="B953" t="s">
        <v>2844</v>
      </c>
      <c r="C953" t="s">
        <v>1318</v>
      </c>
      <c r="D953" t="s">
        <v>1006</v>
      </c>
      <c r="E953" t="s">
        <v>1319</v>
      </c>
    </row>
    <row r="954" spans="1:5" x14ac:dyDescent="0.2">
      <c r="A954" t="s">
        <v>639</v>
      </c>
      <c r="B954" t="s">
        <v>640</v>
      </c>
      <c r="C954" t="s">
        <v>1235</v>
      </c>
      <c r="D954" t="s">
        <v>1006</v>
      </c>
      <c r="E954" t="s">
        <v>1236</v>
      </c>
    </row>
    <row r="955" spans="1:5" x14ac:dyDescent="0.2">
      <c r="A955" t="s">
        <v>641</v>
      </c>
      <c r="B955" t="s">
        <v>1992</v>
      </c>
      <c r="C955" t="s">
        <v>155</v>
      </c>
      <c r="D955" t="s">
        <v>1006</v>
      </c>
      <c r="E955" t="s">
        <v>1394</v>
      </c>
    </row>
    <row r="956" spans="1:5" x14ac:dyDescent="0.2">
      <c r="A956" t="s">
        <v>642</v>
      </c>
      <c r="B956" t="s">
        <v>643</v>
      </c>
      <c r="C956" t="s">
        <v>1048</v>
      </c>
      <c r="D956" t="s">
        <v>1006</v>
      </c>
      <c r="E956" t="s">
        <v>644</v>
      </c>
    </row>
    <row r="957" spans="1:5" x14ac:dyDescent="0.2">
      <c r="A957" t="s">
        <v>2845</v>
      </c>
      <c r="B957" t="s">
        <v>2846</v>
      </c>
      <c r="C957" t="s">
        <v>1179</v>
      </c>
      <c r="D957" t="s">
        <v>1006</v>
      </c>
      <c r="E957" t="s">
        <v>1180</v>
      </c>
    </row>
    <row r="958" spans="1:5" x14ac:dyDescent="0.2">
      <c r="A958" t="s">
        <v>2847</v>
      </c>
      <c r="B958" t="s">
        <v>2848</v>
      </c>
      <c r="C958" t="s">
        <v>1005</v>
      </c>
      <c r="D958" t="s">
        <v>1006</v>
      </c>
      <c r="E958" t="s">
        <v>1085</v>
      </c>
    </row>
    <row r="959" spans="1:5" x14ac:dyDescent="0.2">
      <c r="A959" t="s">
        <v>1993</v>
      </c>
      <c r="B959" t="s">
        <v>1994</v>
      </c>
      <c r="C959" t="s">
        <v>1044</v>
      </c>
      <c r="D959" t="s">
        <v>1006</v>
      </c>
      <c r="E959" t="s">
        <v>1012</v>
      </c>
    </row>
    <row r="960" spans="1:5" x14ac:dyDescent="0.2">
      <c r="A960" t="s">
        <v>2849</v>
      </c>
      <c r="B960" t="s">
        <v>2850</v>
      </c>
      <c r="C960" t="s">
        <v>2851</v>
      </c>
      <c r="D960" t="s">
        <v>1006</v>
      </c>
      <c r="E960" t="s">
        <v>645</v>
      </c>
    </row>
    <row r="961" spans="1:5" x14ac:dyDescent="0.2">
      <c r="A961" t="s">
        <v>2852</v>
      </c>
      <c r="B961" t="s">
        <v>2853</v>
      </c>
      <c r="C961" t="s">
        <v>2830</v>
      </c>
      <c r="D961" t="s">
        <v>1006</v>
      </c>
      <c r="E961" t="s">
        <v>618</v>
      </c>
    </row>
    <row r="962" spans="1:5" x14ac:dyDescent="0.2">
      <c r="A962" t="s">
        <v>646</v>
      </c>
      <c r="B962" t="s">
        <v>647</v>
      </c>
      <c r="C962" t="s">
        <v>648</v>
      </c>
      <c r="D962" t="s">
        <v>1006</v>
      </c>
      <c r="E962" t="s">
        <v>1722</v>
      </c>
    </row>
    <row r="963" spans="1:5" x14ac:dyDescent="0.2">
      <c r="A963" t="s">
        <v>649</v>
      </c>
      <c r="B963" t="s">
        <v>650</v>
      </c>
      <c r="C963" t="s">
        <v>508</v>
      </c>
      <c r="D963" t="s">
        <v>1006</v>
      </c>
      <c r="E963" t="s">
        <v>509</v>
      </c>
    </row>
    <row r="964" spans="1:5" x14ac:dyDescent="0.2">
      <c r="A964" t="s">
        <v>1995</v>
      </c>
      <c r="B964" t="s">
        <v>3246</v>
      </c>
      <c r="C964" t="s">
        <v>1005</v>
      </c>
      <c r="D964" t="s">
        <v>1006</v>
      </c>
      <c r="E964" t="s">
        <v>1017</v>
      </c>
    </row>
    <row r="965" spans="1:5" x14ac:dyDescent="0.2">
      <c r="A965" t="s">
        <v>651</v>
      </c>
      <c r="B965" t="s">
        <v>652</v>
      </c>
      <c r="C965" t="s">
        <v>1048</v>
      </c>
      <c r="D965" t="s">
        <v>1006</v>
      </c>
      <c r="E965" t="s">
        <v>1385</v>
      </c>
    </row>
    <row r="966" spans="1:5" x14ac:dyDescent="0.2">
      <c r="A966" t="s">
        <v>2854</v>
      </c>
      <c r="B966" t="s">
        <v>2855</v>
      </c>
      <c r="C966" t="s">
        <v>1048</v>
      </c>
      <c r="D966" t="s">
        <v>1006</v>
      </c>
      <c r="E966" t="s">
        <v>1385</v>
      </c>
    </row>
    <row r="967" spans="1:5" x14ac:dyDescent="0.2">
      <c r="A967" t="s">
        <v>2856</v>
      </c>
      <c r="B967" t="s">
        <v>1408</v>
      </c>
      <c r="C967" t="s">
        <v>2857</v>
      </c>
      <c r="D967" t="s">
        <v>1006</v>
      </c>
      <c r="E967" t="s">
        <v>653</v>
      </c>
    </row>
    <row r="968" spans="1:5" x14ac:dyDescent="0.2">
      <c r="A968" t="s">
        <v>654</v>
      </c>
      <c r="B968" t="s">
        <v>655</v>
      </c>
      <c r="C968" t="s">
        <v>656</v>
      </c>
      <c r="D968" t="s">
        <v>1107</v>
      </c>
      <c r="E968" t="s">
        <v>657</v>
      </c>
    </row>
    <row r="969" spans="1:5" x14ac:dyDescent="0.2">
      <c r="A969" t="s">
        <v>658</v>
      </c>
      <c r="B969" t="s">
        <v>659</v>
      </c>
      <c r="C969" t="s">
        <v>660</v>
      </c>
      <c r="D969" t="s">
        <v>1060</v>
      </c>
      <c r="E969" t="s">
        <v>661</v>
      </c>
    </row>
    <row r="970" spans="1:5" x14ac:dyDescent="0.2">
      <c r="A970" t="s">
        <v>1996</v>
      </c>
    </row>
    <row r="971" spans="1:5" x14ac:dyDescent="0.2">
      <c r="A971" t="s">
        <v>1996</v>
      </c>
      <c r="B971" t="s">
        <v>3247</v>
      </c>
      <c r="C971" t="s">
        <v>1048</v>
      </c>
      <c r="D971" t="s">
        <v>1006</v>
      </c>
      <c r="E971" t="s">
        <v>3248</v>
      </c>
    </row>
    <row r="972" spans="1:5" x14ac:dyDescent="0.2">
      <c r="A972" t="s">
        <v>2858</v>
      </c>
      <c r="B972" t="s">
        <v>2859</v>
      </c>
      <c r="C972" t="s">
        <v>1044</v>
      </c>
      <c r="D972" t="s">
        <v>1006</v>
      </c>
      <c r="E972" t="s">
        <v>1012</v>
      </c>
    </row>
    <row r="973" spans="1:5" x14ac:dyDescent="0.2">
      <c r="A973" t="s">
        <v>2860</v>
      </c>
      <c r="B973" t="s">
        <v>2861</v>
      </c>
      <c r="C973" t="s">
        <v>2862</v>
      </c>
      <c r="D973" t="s">
        <v>1006</v>
      </c>
      <c r="E973" t="s">
        <v>662</v>
      </c>
    </row>
    <row r="974" spans="1:5" x14ac:dyDescent="0.2">
      <c r="A974" t="s">
        <v>663</v>
      </c>
      <c r="B974" t="s">
        <v>2863</v>
      </c>
      <c r="C974" t="s">
        <v>1065</v>
      </c>
      <c r="D974" t="s">
        <v>1006</v>
      </c>
      <c r="E974" t="s">
        <v>1066</v>
      </c>
    </row>
    <row r="975" spans="1:5" x14ac:dyDescent="0.2">
      <c r="A975" t="s">
        <v>664</v>
      </c>
      <c r="B975" t="s">
        <v>665</v>
      </c>
      <c r="C975" t="s">
        <v>666</v>
      </c>
      <c r="D975" t="s">
        <v>1006</v>
      </c>
      <c r="E975" t="s">
        <v>1723</v>
      </c>
    </row>
    <row r="976" spans="1:5" x14ac:dyDescent="0.2">
      <c r="A976" t="s">
        <v>2864</v>
      </c>
      <c r="B976" t="s">
        <v>2865</v>
      </c>
      <c r="C976" t="s">
        <v>1187</v>
      </c>
      <c r="D976" t="s">
        <v>1006</v>
      </c>
      <c r="E976" t="s">
        <v>1188</v>
      </c>
    </row>
    <row r="977" spans="1:5" x14ac:dyDescent="0.2">
      <c r="A977" t="s">
        <v>667</v>
      </c>
      <c r="B977" t="s">
        <v>668</v>
      </c>
      <c r="C977" t="s">
        <v>123</v>
      </c>
      <c r="D977" t="s">
        <v>1006</v>
      </c>
      <c r="E977" t="s">
        <v>1203</v>
      </c>
    </row>
    <row r="978" spans="1:5" x14ac:dyDescent="0.2">
      <c r="A978" t="s">
        <v>2866</v>
      </c>
      <c r="B978" t="s">
        <v>2867</v>
      </c>
      <c r="C978" t="s">
        <v>1392</v>
      </c>
      <c r="D978" t="s">
        <v>1006</v>
      </c>
      <c r="E978" t="s">
        <v>1735</v>
      </c>
    </row>
    <row r="979" spans="1:5" x14ac:dyDescent="0.2">
      <c r="A979" t="s">
        <v>669</v>
      </c>
      <c r="B979" t="s">
        <v>3249</v>
      </c>
      <c r="C979" t="s">
        <v>670</v>
      </c>
      <c r="D979" t="s">
        <v>1006</v>
      </c>
      <c r="E979" t="s">
        <v>1274</v>
      </c>
    </row>
    <row r="980" spans="1:5" x14ac:dyDescent="0.2">
      <c r="A980" t="s">
        <v>2868</v>
      </c>
      <c r="B980" t="s">
        <v>2869</v>
      </c>
      <c r="C980" t="s">
        <v>1227</v>
      </c>
      <c r="D980" t="s">
        <v>1006</v>
      </c>
      <c r="E980" t="s">
        <v>671</v>
      </c>
    </row>
    <row r="981" spans="1:5" x14ac:dyDescent="0.2">
      <c r="A981" t="s">
        <v>672</v>
      </c>
      <c r="B981" t="s">
        <v>2870</v>
      </c>
      <c r="C981" t="s">
        <v>1241</v>
      </c>
      <c r="D981" t="s">
        <v>1006</v>
      </c>
      <c r="E981" t="s">
        <v>1190</v>
      </c>
    </row>
    <row r="982" spans="1:5" x14ac:dyDescent="0.2">
      <c r="A982" t="s">
        <v>1997</v>
      </c>
      <c r="B982" t="s">
        <v>1998</v>
      </c>
      <c r="C982" t="s">
        <v>1999</v>
      </c>
      <c r="D982" t="s">
        <v>1006</v>
      </c>
      <c r="E982" t="s">
        <v>673</v>
      </c>
    </row>
    <row r="983" spans="1:5" x14ac:dyDescent="0.2">
      <c r="A983" t="s">
        <v>674</v>
      </c>
      <c r="B983" t="s">
        <v>2871</v>
      </c>
      <c r="C983" t="s">
        <v>2872</v>
      </c>
      <c r="D983" t="s">
        <v>627</v>
      </c>
      <c r="E983" t="s">
        <v>675</v>
      </c>
    </row>
    <row r="984" spans="1:5" x14ac:dyDescent="0.2">
      <c r="A984" t="s">
        <v>2873</v>
      </c>
      <c r="B984" t="s">
        <v>2874</v>
      </c>
      <c r="C984" t="s">
        <v>2875</v>
      </c>
      <c r="D984" t="s">
        <v>676</v>
      </c>
      <c r="E984" t="s">
        <v>677</v>
      </c>
    </row>
    <row r="985" spans="1:5" x14ac:dyDescent="0.2">
      <c r="A985" t="s">
        <v>2876</v>
      </c>
      <c r="B985" t="s">
        <v>2877</v>
      </c>
      <c r="C985" t="s">
        <v>1048</v>
      </c>
      <c r="D985" t="s">
        <v>1006</v>
      </c>
      <c r="E985" t="s">
        <v>678</v>
      </c>
    </row>
    <row r="986" spans="1:5" x14ac:dyDescent="0.2">
      <c r="A986" t="s">
        <v>3250</v>
      </c>
      <c r="B986" t="s">
        <v>3251</v>
      </c>
      <c r="C986" t="s">
        <v>1539</v>
      </c>
      <c r="D986" t="s">
        <v>1006</v>
      </c>
      <c r="E986" t="s">
        <v>1116</v>
      </c>
    </row>
    <row r="987" spans="1:5" x14ac:dyDescent="0.2">
      <c r="A987" t="s">
        <v>679</v>
      </c>
      <c r="B987" t="s">
        <v>680</v>
      </c>
      <c r="C987" t="s">
        <v>681</v>
      </c>
      <c r="D987" t="s">
        <v>1006</v>
      </c>
      <c r="E987" t="s">
        <v>682</v>
      </c>
    </row>
    <row r="988" spans="1:5" x14ac:dyDescent="0.2">
      <c r="A988" t="s">
        <v>2000</v>
      </c>
      <c r="B988" t="s">
        <v>2001</v>
      </c>
      <c r="C988" t="s">
        <v>2002</v>
      </c>
      <c r="D988" t="s">
        <v>1308</v>
      </c>
      <c r="E988" t="s">
        <v>2003</v>
      </c>
    </row>
    <row r="989" spans="1:5" x14ac:dyDescent="0.2">
      <c r="A989" t="s">
        <v>3502</v>
      </c>
      <c r="B989" t="s">
        <v>3503</v>
      </c>
      <c r="C989" t="s">
        <v>1005</v>
      </c>
      <c r="D989" t="s">
        <v>1006</v>
      </c>
      <c r="E989">
        <v>53716</v>
      </c>
    </row>
    <row r="990" spans="1:5" x14ac:dyDescent="0.2">
      <c r="A990" t="s">
        <v>2878</v>
      </c>
      <c r="B990" t="s">
        <v>2879</v>
      </c>
      <c r="C990" t="s">
        <v>1102</v>
      </c>
      <c r="D990" t="s">
        <v>1006</v>
      </c>
      <c r="E990" t="s">
        <v>1103</v>
      </c>
    </row>
    <row r="991" spans="1:5" x14ac:dyDescent="0.2">
      <c r="A991" t="s">
        <v>2880</v>
      </c>
      <c r="B991" t="s">
        <v>2881</v>
      </c>
      <c r="C991" t="s">
        <v>1187</v>
      </c>
      <c r="D991" t="s">
        <v>1107</v>
      </c>
      <c r="E991" t="s">
        <v>683</v>
      </c>
    </row>
    <row r="992" spans="1:5" x14ac:dyDescent="0.2">
      <c r="A992" t="s">
        <v>3252</v>
      </c>
      <c r="B992" t="s">
        <v>3253</v>
      </c>
      <c r="C992" t="s">
        <v>1452</v>
      </c>
      <c r="D992" t="s">
        <v>1006</v>
      </c>
      <c r="E992" t="s">
        <v>1176</v>
      </c>
    </row>
    <row r="993" spans="1:5" x14ac:dyDescent="0.2">
      <c r="A993" t="s">
        <v>2882</v>
      </c>
      <c r="B993" t="s">
        <v>2883</v>
      </c>
      <c r="C993" t="s">
        <v>1065</v>
      </c>
      <c r="D993" t="s">
        <v>1006</v>
      </c>
      <c r="E993" t="s">
        <v>1066</v>
      </c>
    </row>
    <row r="994" spans="1:5" x14ac:dyDescent="0.2">
      <c r="A994" t="s">
        <v>2884</v>
      </c>
      <c r="B994" t="s">
        <v>2885</v>
      </c>
      <c r="C994" t="s">
        <v>1179</v>
      </c>
      <c r="D994" t="s">
        <v>1006</v>
      </c>
      <c r="E994" t="s">
        <v>1180</v>
      </c>
    </row>
    <row r="995" spans="1:5" x14ac:dyDescent="0.2">
      <c r="A995" t="s">
        <v>684</v>
      </c>
      <c r="B995" t="s">
        <v>685</v>
      </c>
      <c r="C995" t="s">
        <v>1620</v>
      </c>
      <c r="D995" t="s">
        <v>1006</v>
      </c>
      <c r="E995" t="s">
        <v>1621</v>
      </c>
    </row>
    <row r="996" spans="1:5" x14ac:dyDescent="0.2">
      <c r="A996" t="s">
        <v>2004</v>
      </c>
      <c r="B996" t="s">
        <v>2005</v>
      </c>
      <c r="C996" t="s">
        <v>1426</v>
      </c>
      <c r="D996" t="s">
        <v>1006</v>
      </c>
      <c r="E996" t="s">
        <v>1212</v>
      </c>
    </row>
    <row r="997" spans="1:5" x14ac:dyDescent="0.2">
      <c r="A997" t="s">
        <v>686</v>
      </c>
      <c r="B997" t="s">
        <v>687</v>
      </c>
      <c r="C997" t="s">
        <v>1005</v>
      </c>
      <c r="D997" t="s">
        <v>1006</v>
      </c>
      <c r="E997" t="s">
        <v>1017</v>
      </c>
    </row>
    <row r="998" spans="1:5" x14ac:dyDescent="0.2">
      <c r="A998" t="s">
        <v>2006</v>
      </c>
      <c r="B998" t="s">
        <v>694</v>
      </c>
      <c r="C998" t="s">
        <v>695</v>
      </c>
      <c r="D998" t="s">
        <v>1060</v>
      </c>
      <c r="E998" t="s">
        <v>315</v>
      </c>
    </row>
    <row r="999" spans="1:5" x14ac:dyDescent="0.2">
      <c r="A999" t="s">
        <v>3387</v>
      </c>
      <c r="B999" t="s">
        <v>3388</v>
      </c>
      <c r="C999" t="s">
        <v>1179</v>
      </c>
      <c r="D999" t="s">
        <v>1006</v>
      </c>
      <c r="E999" t="s">
        <v>1180</v>
      </c>
    </row>
    <row r="1000" spans="1:5" x14ac:dyDescent="0.2">
      <c r="A1000" t="s">
        <v>688</v>
      </c>
      <c r="B1000" t="s">
        <v>689</v>
      </c>
      <c r="C1000" t="s">
        <v>1409</v>
      </c>
      <c r="D1000" t="s">
        <v>1006</v>
      </c>
      <c r="E1000" t="s">
        <v>690</v>
      </c>
    </row>
    <row r="1001" spans="1:5" x14ac:dyDescent="0.2">
      <c r="A1001" t="s">
        <v>2886</v>
      </c>
    </row>
    <row r="1002" spans="1:5" x14ac:dyDescent="0.2">
      <c r="A1002" t="s">
        <v>2887</v>
      </c>
      <c r="B1002" t="s">
        <v>2888</v>
      </c>
      <c r="C1002" t="s">
        <v>2889</v>
      </c>
      <c r="D1002" t="s">
        <v>1301</v>
      </c>
      <c r="E1002" t="s">
        <v>691</v>
      </c>
    </row>
    <row r="1003" spans="1:5" x14ac:dyDescent="0.2">
      <c r="A1003" t="s">
        <v>3389</v>
      </c>
      <c r="B1003" t="s">
        <v>692</v>
      </c>
      <c r="C1003" t="s">
        <v>1179</v>
      </c>
      <c r="D1003" t="s">
        <v>1006</v>
      </c>
      <c r="E1003" t="s">
        <v>693</v>
      </c>
    </row>
    <row r="1004" spans="1:5" x14ac:dyDescent="0.2">
      <c r="A1004" t="s">
        <v>2890</v>
      </c>
      <c r="B1004" t="s">
        <v>2891</v>
      </c>
      <c r="C1004" t="s">
        <v>1005</v>
      </c>
      <c r="D1004" t="s">
        <v>1006</v>
      </c>
      <c r="E1004" t="s">
        <v>1246</v>
      </c>
    </row>
    <row r="1005" spans="1:5" x14ac:dyDescent="0.2">
      <c r="A1005" t="s">
        <v>696</v>
      </c>
      <c r="B1005" t="s">
        <v>697</v>
      </c>
      <c r="C1005" t="s">
        <v>698</v>
      </c>
      <c r="D1005" t="s">
        <v>1006</v>
      </c>
      <c r="E1005" t="s">
        <v>699</v>
      </c>
    </row>
    <row r="1006" spans="1:5" x14ac:dyDescent="0.2">
      <c r="A1006" t="s">
        <v>700</v>
      </c>
      <c r="B1006" t="s">
        <v>701</v>
      </c>
      <c r="C1006" t="s">
        <v>1044</v>
      </c>
      <c r="D1006" t="s">
        <v>1006</v>
      </c>
      <c r="E1006" t="s">
        <v>702</v>
      </c>
    </row>
    <row r="1007" spans="1:5" x14ac:dyDescent="0.2">
      <c r="A1007" t="s">
        <v>703</v>
      </c>
    </row>
    <row r="1008" spans="1:5" x14ac:dyDescent="0.2">
      <c r="A1008" t="s">
        <v>2892</v>
      </c>
      <c r="B1008" t="s">
        <v>2893</v>
      </c>
      <c r="C1008" t="s">
        <v>1429</v>
      </c>
      <c r="D1008" t="s">
        <v>1006</v>
      </c>
      <c r="E1008" t="s">
        <v>1430</v>
      </c>
    </row>
    <row r="1009" spans="1:5" x14ac:dyDescent="0.2">
      <c r="A1009" t="s">
        <v>704</v>
      </c>
      <c r="B1009" t="s">
        <v>2894</v>
      </c>
      <c r="C1009" t="s">
        <v>1289</v>
      </c>
      <c r="D1009" t="s">
        <v>1006</v>
      </c>
      <c r="E1009" t="s">
        <v>1290</v>
      </c>
    </row>
    <row r="1010" spans="1:5" x14ac:dyDescent="0.2">
      <c r="A1010" t="s">
        <v>2895</v>
      </c>
      <c r="B1010" t="s">
        <v>2896</v>
      </c>
      <c r="C1010" t="s">
        <v>1048</v>
      </c>
      <c r="D1010" t="s">
        <v>1006</v>
      </c>
      <c r="E1010" t="s">
        <v>644</v>
      </c>
    </row>
    <row r="1011" spans="1:5" x14ac:dyDescent="0.2">
      <c r="A1011" t="s">
        <v>2897</v>
      </c>
      <c r="B1011" t="s">
        <v>2898</v>
      </c>
      <c r="C1011" t="s">
        <v>1005</v>
      </c>
      <c r="D1011" t="s">
        <v>1006</v>
      </c>
      <c r="E1011" t="s">
        <v>705</v>
      </c>
    </row>
    <row r="1012" spans="1:5" x14ac:dyDescent="0.2">
      <c r="A1012" t="s">
        <v>2899</v>
      </c>
      <c r="B1012" t="s">
        <v>2900</v>
      </c>
      <c r="C1012" t="s">
        <v>1098</v>
      </c>
      <c r="D1012" t="s">
        <v>1006</v>
      </c>
      <c r="E1012" t="s">
        <v>706</v>
      </c>
    </row>
    <row r="1013" spans="1:5" x14ac:dyDescent="0.2">
      <c r="A1013" t="s">
        <v>2901</v>
      </c>
      <c r="B1013" t="s">
        <v>2902</v>
      </c>
      <c r="C1013" t="s">
        <v>1452</v>
      </c>
      <c r="D1013" t="s">
        <v>1006</v>
      </c>
      <c r="E1013" t="s">
        <v>1176</v>
      </c>
    </row>
    <row r="1014" spans="1:5" x14ac:dyDescent="0.2">
      <c r="A1014" t="s">
        <v>3390</v>
      </c>
      <c r="B1014" t="s">
        <v>3391</v>
      </c>
      <c r="C1014" t="s">
        <v>3392</v>
      </c>
      <c r="D1014" t="s">
        <v>1006</v>
      </c>
      <c r="E1014" t="s">
        <v>3393</v>
      </c>
    </row>
    <row r="1015" spans="1:5" x14ac:dyDescent="0.2">
      <c r="A1015" t="s">
        <v>2903</v>
      </c>
      <c r="B1015" t="s">
        <v>2904</v>
      </c>
      <c r="C1015" t="s">
        <v>1005</v>
      </c>
      <c r="D1015" t="s">
        <v>1006</v>
      </c>
      <c r="E1015" t="s">
        <v>707</v>
      </c>
    </row>
    <row r="1016" spans="1:5" x14ac:dyDescent="0.2">
      <c r="A1016" t="s">
        <v>708</v>
      </c>
      <c r="B1016" t="s">
        <v>709</v>
      </c>
      <c r="C1016" t="s">
        <v>710</v>
      </c>
      <c r="D1016" t="s">
        <v>1126</v>
      </c>
      <c r="E1016" t="s">
        <v>711</v>
      </c>
    </row>
    <row r="1017" spans="1:5" x14ac:dyDescent="0.2">
      <c r="A1017" t="s">
        <v>712</v>
      </c>
      <c r="B1017" t="s">
        <v>713</v>
      </c>
      <c r="C1017" t="s">
        <v>695</v>
      </c>
      <c r="D1017" t="s">
        <v>1060</v>
      </c>
      <c r="E1017" t="s">
        <v>315</v>
      </c>
    </row>
    <row r="1018" spans="1:5" x14ac:dyDescent="0.2">
      <c r="A1018" t="s">
        <v>3394</v>
      </c>
      <c r="B1018" t="s">
        <v>3395</v>
      </c>
      <c r="C1018" t="s">
        <v>3329</v>
      </c>
      <c r="D1018" t="s">
        <v>1107</v>
      </c>
      <c r="E1018" t="s">
        <v>473</v>
      </c>
    </row>
    <row r="1019" spans="1:5" x14ac:dyDescent="0.2">
      <c r="A1019" t="s">
        <v>714</v>
      </c>
      <c r="B1019" t="s">
        <v>715</v>
      </c>
      <c r="C1019" t="s">
        <v>1220</v>
      </c>
      <c r="D1019" t="s">
        <v>1006</v>
      </c>
      <c r="E1019" t="s">
        <v>1221</v>
      </c>
    </row>
    <row r="1020" spans="1:5" x14ac:dyDescent="0.2">
      <c r="A1020" t="s">
        <v>716</v>
      </c>
      <c r="B1020" t="s">
        <v>717</v>
      </c>
      <c r="C1020" t="s">
        <v>1005</v>
      </c>
      <c r="D1020" t="s">
        <v>1006</v>
      </c>
      <c r="E1020" t="s">
        <v>1524</v>
      </c>
    </row>
    <row r="1021" spans="1:5" x14ac:dyDescent="0.2">
      <c r="A1021" t="s">
        <v>718</v>
      </c>
      <c r="B1021" t="s">
        <v>719</v>
      </c>
      <c r="C1021" t="s">
        <v>1005</v>
      </c>
      <c r="D1021" t="s">
        <v>1006</v>
      </c>
      <c r="E1021" t="s">
        <v>1011</v>
      </c>
    </row>
    <row r="1022" spans="1:5" x14ac:dyDescent="0.2">
      <c r="A1022" t="s">
        <v>720</v>
      </c>
      <c r="B1022" t="s">
        <v>721</v>
      </c>
      <c r="C1022" t="s">
        <v>1399</v>
      </c>
      <c r="D1022" t="s">
        <v>1006</v>
      </c>
      <c r="E1022" t="s">
        <v>1400</v>
      </c>
    </row>
    <row r="1023" spans="1:5" x14ac:dyDescent="0.2">
      <c r="A1023" t="s">
        <v>2905</v>
      </c>
      <c r="B1023" t="s">
        <v>2403</v>
      </c>
      <c r="C1023" t="s">
        <v>1409</v>
      </c>
      <c r="D1023" t="s">
        <v>1006</v>
      </c>
      <c r="E1023" t="s">
        <v>1347</v>
      </c>
    </row>
    <row r="1024" spans="1:5" x14ac:dyDescent="0.2">
      <c r="A1024" t="s">
        <v>2007</v>
      </c>
      <c r="B1024" t="s">
        <v>2008</v>
      </c>
      <c r="C1024" t="s">
        <v>1220</v>
      </c>
      <c r="D1024" t="s">
        <v>1006</v>
      </c>
      <c r="E1024" t="s">
        <v>1221</v>
      </c>
    </row>
    <row r="1025" spans="1:5" x14ac:dyDescent="0.2">
      <c r="A1025" t="s">
        <v>2906</v>
      </c>
      <c r="B1025" t="s">
        <v>2907</v>
      </c>
      <c r="C1025" t="s">
        <v>1048</v>
      </c>
      <c r="D1025" t="s">
        <v>1006</v>
      </c>
      <c r="E1025" t="s">
        <v>401</v>
      </c>
    </row>
    <row r="1026" spans="1:5" x14ac:dyDescent="0.2">
      <c r="A1026" t="s">
        <v>2009</v>
      </c>
      <c r="B1026" t="s">
        <v>2010</v>
      </c>
      <c r="C1026" t="s">
        <v>1038</v>
      </c>
      <c r="D1026" t="s">
        <v>1006</v>
      </c>
      <c r="E1026" t="s">
        <v>1039</v>
      </c>
    </row>
    <row r="1027" spans="1:5" x14ac:dyDescent="0.2">
      <c r="A1027" t="s">
        <v>722</v>
      </c>
      <c r="B1027" t="s">
        <v>723</v>
      </c>
      <c r="C1027" t="s">
        <v>724</v>
      </c>
      <c r="D1027" t="s">
        <v>1006</v>
      </c>
      <c r="E1027" t="s">
        <v>1422</v>
      </c>
    </row>
    <row r="1028" spans="1:5" x14ac:dyDescent="0.2">
      <c r="A1028" t="s">
        <v>725</v>
      </c>
      <c r="B1028" t="s">
        <v>726</v>
      </c>
      <c r="C1028" t="s">
        <v>1399</v>
      </c>
      <c r="D1028" t="s">
        <v>1006</v>
      </c>
      <c r="E1028" t="s">
        <v>727</v>
      </c>
    </row>
    <row r="1029" spans="1:5" x14ac:dyDescent="0.2">
      <c r="A1029" t="s">
        <v>728</v>
      </c>
      <c r="B1029" t="s">
        <v>3254</v>
      </c>
      <c r="C1029" t="s">
        <v>2908</v>
      </c>
      <c r="D1029" t="s">
        <v>1006</v>
      </c>
      <c r="E1029" t="s">
        <v>729</v>
      </c>
    </row>
    <row r="1030" spans="1:5" x14ac:dyDescent="0.2">
      <c r="A1030" t="s">
        <v>2011</v>
      </c>
      <c r="B1030" t="s">
        <v>2909</v>
      </c>
      <c r="C1030" t="s">
        <v>1005</v>
      </c>
      <c r="D1030" t="s">
        <v>1006</v>
      </c>
      <c r="E1030" t="s">
        <v>1017</v>
      </c>
    </row>
    <row r="1031" spans="1:5" x14ac:dyDescent="0.2">
      <c r="A1031" t="s">
        <v>2910</v>
      </c>
      <c r="B1031" t="s">
        <v>2911</v>
      </c>
      <c r="C1031" t="s">
        <v>1283</v>
      </c>
      <c r="D1031" t="s">
        <v>1006</v>
      </c>
      <c r="E1031" t="s">
        <v>1152</v>
      </c>
    </row>
    <row r="1032" spans="1:5" x14ac:dyDescent="0.2">
      <c r="A1032" t="s">
        <v>2012</v>
      </c>
      <c r="B1032" t="s">
        <v>730</v>
      </c>
      <c r="C1032" t="s">
        <v>1076</v>
      </c>
      <c r="D1032" t="s">
        <v>1060</v>
      </c>
      <c r="E1032" t="s">
        <v>1077</v>
      </c>
    </row>
    <row r="1033" spans="1:5" x14ac:dyDescent="0.2">
      <c r="A1033" t="s">
        <v>731</v>
      </c>
      <c r="B1033" t="s">
        <v>732</v>
      </c>
      <c r="C1033" t="s">
        <v>1158</v>
      </c>
      <c r="D1033" t="s">
        <v>1006</v>
      </c>
      <c r="E1033" t="s">
        <v>1159</v>
      </c>
    </row>
    <row r="1034" spans="1:5" x14ac:dyDescent="0.2">
      <c r="A1034" t="s">
        <v>733</v>
      </c>
      <c r="B1034" t="s">
        <v>734</v>
      </c>
      <c r="C1034" t="s">
        <v>1265</v>
      </c>
      <c r="D1034" t="s">
        <v>1006</v>
      </c>
      <c r="E1034" t="s">
        <v>1266</v>
      </c>
    </row>
    <row r="1035" spans="1:5" x14ac:dyDescent="0.2">
      <c r="A1035" t="s">
        <v>3255</v>
      </c>
      <c r="B1035" t="s">
        <v>735</v>
      </c>
      <c r="C1035" t="s">
        <v>1399</v>
      </c>
      <c r="D1035" t="s">
        <v>1006</v>
      </c>
      <c r="E1035" t="s">
        <v>1400</v>
      </c>
    </row>
    <row r="1036" spans="1:5" x14ac:dyDescent="0.2">
      <c r="A1036" t="s">
        <v>736</v>
      </c>
    </row>
    <row r="1037" spans="1:5" x14ac:dyDescent="0.2">
      <c r="A1037" t="s">
        <v>2912</v>
      </c>
      <c r="B1037" t="s">
        <v>2913</v>
      </c>
      <c r="C1037" t="s">
        <v>1044</v>
      </c>
      <c r="D1037" t="s">
        <v>1006</v>
      </c>
      <c r="E1037" t="s">
        <v>1012</v>
      </c>
    </row>
    <row r="1038" spans="1:5" x14ac:dyDescent="0.2">
      <c r="A1038" t="s">
        <v>2914</v>
      </c>
      <c r="B1038" t="s">
        <v>2915</v>
      </c>
      <c r="C1038" t="s">
        <v>1409</v>
      </c>
      <c r="D1038" t="s">
        <v>1006</v>
      </c>
      <c r="E1038" t="s">
        <v>1347</v>
      </c>
    </row>
    <row r="1039" spans="1:5" x14ac:dyDescent="0.2">
      <c r="A1039" t="s">
        <v>737</v>
      </c>
      <c r="B1039" t="s">
        <v>738</v>
      </c>
      <c r="C1039" t="s">
        <v>1005</v>
      </c>
      <c r="D1039" t="s">
        <v>1006</v>
      </c>
      <c r="E1039" t="s">
        <v>1085</v>
      </c>
    </row>
    <row r="1040" spans="1:5" x14ac:dyDescent="0.2">
      <c r="A1040" t="s">
        <v>2916</v>
      </c>
      <c r="B1040" t="s">
        <v>2917</v>
      </c>
      <c r="C1040" t="s">
        <v>1005</v>
      </c>
      <c r="D1040" t="s">
        <v>1006</v>
      </c>
      <c r="E1040" t="s">
        <v>739</v>
      </c>
    </row>
    <row r="1041" spans="1:5" x14ac:dyDescent="0.2">
      <c r="A1041" t="s">
        <v>2918</v>
      </c>
      <c r="B1041" t="s">
        <v>2919</v>
      </c>
      <c r="C1041" t="s">
        <v>2920</v>
      </c>
      <c r="D1041" t="s">
        <v>1301</v>
      </c>
      <c r="E1041" t="s">
        <v>740</v>
      </c>
    </row>
    <row r="1042" spans="1:5" x14ac:dyDescent="0.2">
      <c r="A1042" t="s">
        <v>2013</v>
      </c>
      <c r="B1042" t="s">
        <v>3256</v>
      </c>
      <c r="C1042" t="s">
        <v>1005</v>
      </c>
      <c r="D1042" t="s">
        <v>1006</v>
      </c>
      <c r="E1042" t="s">
        <v>1272</v>
      </c>
    </row>
    <row r="1043" spans="1:5" x14ac:dyDescent="0.2">
      <c r="A1043" t="s">
        <v>3257</v>
      </c>
      <c r="B1043" t="s">
        <v>3258</v>
      </c>
      <c r="C1043" t="s">
        <v>1005</v>
      </c>
      <c r="D1043" t="s">
        <v>1006</v>
      </c>
      <c r="E1043" t="s">
        <v>1085</v>
      </c>
    </row>
    <row r="1044" spans="1:5" x14ac:dyDescent="0.2">
      <c r="A1044" t="s">
        <v>2014</v>
      </c>
      <c r="B1044" t="s">
        <v>2015</v>
      </c>
      <c r="C1044" t="s">
        <v>2016</v>
      </c>
      <c r="D1044" t="s">
        <v>1006</v>
      </c>
      <c r="E1044" t="s">
        <v>1503</v>
      </c>
    </row>
    <row r="1045" spans="1:5" x14ac:dyDescent="0.2">
      <c r="A1045" t="s">
        <v>2017</v>
      </c>
    </row>
    <row r="1046" spans="1:5" x14ac:dyDescent="0.2">
      <c r="A1046" t="s">
        <v>2018</v>
      </c>
      <c r="B1046" t="s">
        <v>2019</v>
      </c>
      <c r="C1046" t="s">
        <v>1005</v>
      </c>
      <c r="D1046" t="s">
        <v>1006</v>
      </c>
      <c r="E1046" t="s">
        <v>1085</v>
      </c>
    </row>
    <row r="1047" spans="1:5" x14ac:dyDescent="0.2">
      <c r="A1047" t="s">
        <v>2921</v>
      </c>
      <c r="B1047" t="s">
        <v>2922</v>
      </c>
      <c r="C1047" t="s">
        <v>1005</v>
      </c>
      <c r="D1047" t="s">
        <v>1006</v>
      </c>
      <c r="E1047" t="s">
        <v>1147</v>
      </c>
    </row>
    <row r="1048" spans="1:5" x14ac:dyDescent="0.2">
      <c r="A1048" t="s">
        <v>2923</v>
      </c>
      <c r="B1048" t="s">
        <v>2924</v>
      </c>
      <c r="C1048" t="s">
        <v>2925</v>
      </c>
      <c r="D1048" t="s">
        <v>1006</v>
      </c>
      <c r="E1048" t="s">
        <v>741</v>
      </c>
    </row>
    <row r="1049" spans="1:5" x14ac:dyDescent="0.2">
      <c r="A1049" t="s">
        <v>2020</v>
      </c>
      <c r="B1049" t="s">
        <v>2021</v>
      </c>
      <c r="C1049" t="s">
        <v>2022</v>
      </c>
      <c r="D1049" t="s">
        <v>1006</v>
      </c>
      <c r="E1049" t="s">
        <v>1223</v>
      </c>
    </row>
    <row r="1050" spans="1:5" x14ac:dyDescent="0.2">
      <c r="A1050" t="s">
        <v>742</v>
      </c>
      <c r="B1050" t="s">
        <v>743</v>
      </c>
      <c r="C1050" t="s">
        <v>1005</v>
      </c>
      <c r="D1050" t="s">
        <v>1006</v>
      </c>
      <c r="E1050" t="s">
        <v>1246</v>
      </c>
    </row>
    <row r="1051" spans="1:5" x14ac:dyDescent="0.2">
      <c r="A1051" t="s">
        <v>2926</v>
      </c>
      <c r="B1051" t="s">
        <v>746</v>
      </c>
      <c r="C1051" t="s">
        <v>1201</v>
      </c>
      <c r="D1051" t="s">
        <v>1006</v>
      </c>
      <c r="E1051" t="s">
        <v>1202</v>
      </c>
    </row>
    <row r="1052" spans="1:5" x14ac:dyDescent="0.2">
      <c r="A1052" t="s">
        <v>744</v>
      </c>
      <c r="B1052" t="s">
        <v>745</v>
      </c>
      <c r="C1052" t="s">
        <v>1005</v>
      </c>
      <c r="D1052" t="s">
        <v>1006</v>
      </c>
      <c r="E1052" t="s">
        <v>1128</v>
      </c>
    </row>
    <row r="1053" spans="1:5" x14ac:dyDescent="0.2">
      <c r="A1053" t="s">
        <v>747</v>
      </c>
      <c r="B1053" t="s">
        <v>748</v>
      </c>
      <c r="C1053" t="s">
        <v>1409</v>
      </c>
      <c r="D1053" t="s">
        <v>1006</v>
      </c>
      <c r="E1053" t="s">
        <v>749</v>
      </c>
    </row>
    <row r="1054" spans="1:5" x14ac:dyDescent="0.2">
      <c r="A1054" t="s">
        <v>3514</v>
      </c>
      <c r="B1054" t="s">
        <v>174</v>
      </c>
      <c r="C1054" t="s">
        <v>3515</v>
      </c>
      <c r="D1054" t="s">
        <v>1126</v>
      </c>
      <c r="E1054">
        <v>49918</v>
      </c>
    </row>
    <row r="1055" spans="1:5" x14ac:dyDescent="0.2">
      <c r="A1055" t="s">
        <v>750</v>
      </c>
      <c r="B1055" t="s">
        <v>751</v>
      </c>
      <c r="C1055" t="s">
        <v>752</v>
      </c>
      <c r="D1055" t="s">
        <v>1006</v>
      </c>
      <c r="E1055" t="s">
        <v>1615</v>
      </c>
    </row>
    <row r="1056" spans="1:5" x14ac:dyDescent="0.2">
      <c r="A1056" t="s">
        <v>3259</v>
      </c>
      <c r="B1056" t="s">
        <v>2927</v>
      </c>
      <c r="C1056" t="s">
        <v>920</v>
      </c>
      <c r="D1056" t="s">
        <v>1006</v>
      </c>
      <c r="E1056" t="s">
        <v>270</v>
      </c>
    </row>
    <row r="1057" spans="1:5" x14ac:dyDescent="0.2">
      <c r="A1057" t="s">
        <v>753</v>
      </c>
    </row>
    <row r="1058" spans="1:5" x14ac:dyDescent="0.2">
      <c r="A1058" t="s">
        <v>2023</v>
      </c>
      <c r="B1058" t="s">
        <v>2024</v>
      </c>
      <c r="C1058" t="s">
        <v>2025</v>
      </c>
      <c r="D1058" t="s">
        <v>1107</v>
      </c>
      <c r="E1058" t="s">
        <v>449</v>
      </c>
    </row>
    <row r="1059" spans="1:5" x14ac:dyDescent="0.2">
      <c r="A1059" t="s">
        <v>754</v>
      </c>
      <c r="B1059" t="s">
        <v>755</v>
      </c>
      <c r="C1059" t="s">
        <v>1038</v>
      </c>
      <c r="D1059" t="s">
        <v>1006</v>
      </c>
      <c r="E1059" t="s">
        <v>1039</v>
      </c>
    </row>
    <row r="1060" spans="1:5" x14ac:dyDescent="0.2">
      <c r="A1060" t="s">
        <v>756</v>
      </c>
      <c r="B1060" t="s">
        <v>757</v>
      </c>
      <c r="C1060" t="s">
        <v>317</v>
      </c>
      <c r="D1060" t="s">
        <v>1006</v>
      </c>
      <c r="E1060" t="s">
        <v>318</v>
      </c>
    </row>
    <row r="1061" spans="1:5" x14ac:dyDescent="0.2">
      <c r="A1061" t="s">
        <v>2928</v>
      </c>
      <c r="B1061" t="s">
        <v>2929</v>
      </c>
      <c r="C1061" t="s">
        <v>1005</v>
      </c>
      <c r="D1061" t="s">
        <v>1006</v>
      </c>
      <c r="E1061" t="s">
        <v>1017</v>
      </c>
    </row>
    <row r="1062" spans="1:5" x14ac:dyDescent="0.2">
      <c r="A1062" t="s">
        <v>2930</v>
      </c>
      <c r="B1062" t="s">
        <v>2931</v>
      </c>
      <c r="C1062" t="s">
        <v>485</v>
      </c>
      <c r="D1062" t="s">
        <v>1006</v>
      </c>
      <c r="E1062" t="s">
        <v>1534</v>
      </c>
    </row>
    <row r="1063" spans="1:5" x14ac:dyDescent="0.2">
      <c r="A1063" t="s">
        <v>2932</v>
      </c>
      <c r="B1063" t="s">
        <v>2933</v>
      </c>
      <c r="C1063" t="s">
        <v>1005</v>
      </c>
      <c r="D1063" t="s">
        <v>1006</v>
      </c>
    </row>
    <row r="1064" spans="1:5" x14ac:dyDescent="0.2">
      <c r="A1064" t="s">
        <v>2934</v>
      </c>
      <c r="B1064" t="s">
        <v>2935</v>
      </c>
      <c r="C1064" t="s">
        <v>1005</v>
      </c>
      <c r="D1064" t="s">
        <v>1006</v>
      </c>
      <c r="E1064" t="s">
        <v>1147</v>
      </c>
    </row>
    <row r="1065" spans="1:5" x14ac:dyDescent="0.2">
      <c r="A1065" t="s">
        <v>758</v>
      </c>
      <c r="B1065" t="s">
        <v>759</v>
      </c>
      <c r="C1065" t="s">
        <v>1038</v>
      </c>
      <c r="D1065" t="s">
        <v>1006</v>
      </c>
      <c r="E1065" t="s">
        <v>1039</v>
      </c>
    </row>
    <row r="1066" spans="1:5" x14ac:dyDescent="0.2">
      <c r="A1066" t="s">
        <v>2936</v>
      </c>
      <c r="B1066" t="s">
        <v>2937</v>
      </c>
      <c r="C1066" t="s">
        <v>1005</v>
      </c>
      <c r="D1066" t="s">
        <v>1006</v>
      </c>
      <c r="E1066" t="s">
        <v>1272</v>
      </c>
    </row>
    <row r="1067" spans="1:5" x14ac:dyDescent="0.2">
      <c r="A1067" t="s">
        <v>3396</v>
      </c>
      <c r="C1067" t="s">
        <v>1399</v>
      </c>
      <c r="D1067" t="s">
        <v>1006</v>
      </c>
      <c r="E1067" t="s">
        <v>1400</v>
      </c>
    </row>
    <row r="1068" spans="1:5" x14ac:dyDescent="0.2">
      <c r="A1068" t="s">
        <v>760</v>
      </c>
      <c r="B1068" t="s">
        <v>761</v>
      </c>
      <c r="C1068" t="s">
        <v>1065</v>
      </c>
      <c r="D1068" t="s">
        <v>1006</v>
      </c>
      <c r="E1068" t="s">
        <v>762</v>
      </c>
    </row>
    <row r="1069" spans="1:5" x14ac:dyDescent="0.2">
      <c r="A1069" t="s">
        <v>763</v>
      </c>
    </row>
    <row r="1070" spans="1:5" x14ac:dyDescent="0.2">
      <c r="A1070" t="s">
        <v>3511</v>
      </c>
      <c r="B1070" t="s">
        <v>3481</v>
      </c>
      <c r="C1070" t="s">
        <v>299</v>
      </c>
      <c r="D1070" t="s">
        <v>1006</v>
      </c>
      <c r="E1070" t="s">
        <v>3482</v>
      </c>
    </row>
    <row r="1071" spans="1:5" x14ac:dyDescent="0.2">
      <c r="A1071" t="s">
        <v>2938</v>
      </c>
      <c r="B1071" t="s">
        <v>2939</v>
      </c>
      <c r="C1071" t="s">
        <v>1038</v>
      </c>
      <c r="D1071" t="s">
        <v>1006</v>
      </c>
      <c r="E1071" t="s">
        <v>1039</v>
      </c>
    </row>
    <row r="1072" spans="1:5" x14ac:dyDescent="0.2">
      <c r="A1072" t="s">
        <v>2940</v>
      </c>
      <c r="B1072" t="s">
        <v>2941</v>
      </c>
      <c r="C1072" t="s">
        <v>2942</v>
      </c>
      <c r="D1072" t="s">
        <v>1006</v>
      </c>
      <c r="E1072" t="s">
        <v>764</v>
      </c>
    </row>
    <row r="1073" spans="1:5" x14ac:dyDescent="0.2">
      <c r="A1073" t="s">
        <v>2943</v>
      </c>
      <c r="B1073" t="s">
        <v>2944</v>
      </c>
      <c r="C1073" t="s">
        <v>2265</v>
      </c>
      <c r="D1073" t="s">
        <v>1107</v>
      </c>
      <c r="E1073" t="s">
        <v>1339</v>
      </c>
    </row>
    <row r="1074" spans="1:5" x14ac:dyDescent="0.2">
      <c r="A1074" t="s">
        <v>765</v>
      </c>
      <c r="B1074" t="s">
        <v>2026</v>
      </c>
      <c r="C1074" t="s">
        <v>2027</v>
      </c>
      <c r="D1074" t="s">
        <v>1006</v>
      </c>
      <c r="E1074" t="s">
        <v>2028</v>
      </c>
    </row>
    <row r="1075" spans="1:5" x14ac:dyDescent="0.2">
      <c r="A1075" t="s">
        <v>3397</v>
      </c>
      <c r="B1075" t="s">
        <v>3398</v>
      </c>
      <c r="C1075" t="s">
        <v>3399</v>
      </c>
      <c r="D1075" t="s">
        <v>207</v>
      </c>
      <c r="E1075" t="s">
        <v>3400</v>
      </c>
    </row>
    <row r="1076" spans="1:5" x14ac:dyDescent="0.2">
      <c r="A1076" t="s">
        <v>2945</v>
      </c>
      <c r="B1076" t="s">
        <v>578</v>
      </c>
      <c r="C1076" t="s">
        <v>766</v>
      </c>
      <c r="D1076" t="s">
        <v>1006</v>
      </c>
      <c r="E1076" t="s">
        <v>767</v>
      </c>
    </row>
    <row r="1077" spans="1:5" x14ac:dyDescent="0.2">
      <c r="A1077" t="s">
        <v>3260</v>
      </c>
      <c r="B1077" t="s">
        <v>3261</v>
      </c>
      <c r="C1077" t="s">
        <v>1048</v>
      </c>
      <c r="D1077" t="s">
        <v>1006</v>
      </c>
      <c r="E1077" t="s">
        <v>1073</v>
      </c>
    </row>
    <row r="1078" spans="1:5" x14ac:dyDescent="0.2">
      <c r="A1078" t="s">
        <v>2029</v>
      </c>
      <c r="B1078" t="s">
        <v>2030</v>
      </c>
      <c r="C1078" t="s">
        <v>2031</v>
      </c>
      <c r="D1078" t="s">
        <v>1006</v>
      </c>
      <c r="E1078" t="s">
        <v>1557</v>
      </c>
    </row>
    <row r="1079" spans="1:5" x14ac:dyDescent="0.2">
      <c r="A1079" t="s">
        <v>3262</v>
      </c>
      <c r="B1079" t="s">
        <v>3263</v>
      </c>
      <c r="C1079" t="s">
        <v>2142</v>
      </c>
      <c r="D1079" t="s">
        <v>1006</v>
      </c>
      <c r="E1079" t="s">
        <v>1172</v>
      </c>
    </row>
    <row r="1080" spans="1:5" x14ac:dyDescent="0.2">
      <c r="A1080" t="s">
        <v>768</v>
      </c>
      <c r="B1080" t="s">
        <v>769</v>
      </c>
      <c r="C1080" t="s">
        <v>1005</v>
      </c>
      <c r="D1080" t="s">
        <v>1006</v>
      </c>
      <c r="E1080" t="s">
        <v>1011</v>
      </c>
    </row>
    <row r="1081" spans="1:5" x14ac:dyDescent="0.2">
      <c r="A1081" t="s">
        <v>2946</v>
      </c>
      <c r="B1081" t="s">
        <v>2947</v>
      </c>
      <c r="C1081" t="s">
        <v>2948</v>
      </c>
      <c r="D1081" t="s">
        <v>770</v>
      </c>
      <c r="E1081" t="s">
        <v>771</v>
      </c>
    </row>
    <row r="1082" spans="1:5" x14ac:dyDescent="0.2">
      <c r="A1082" t="s">
        <v>772</v>
      </c>
      <c r="B1082" t="s">
        <v>773</v>
      </c>
      <c r="C1082" t="s">
        <v>1399</v>
      </c>
      <c r="D1082" t="s">
        <v>1006</v>
      </c>
      <c r="E1082" t="s">
        <v>1400</v>
      </c>
    </row>
    <row r="1083" spans="1:5" x14ac:dyDescent="0.2">
      <c r="A1083" t="s">
        <v>774</v>
      </c>
      <c r="B1083" t="s">
        <v>775</v>
      </c>
      <c r="C1083" t="s">
        <v>776</v>
      </c>
      <c r="D1083" t="s">
        <v>1006</v>
      </c>
      <c r="E1083" t="s">
        <v>777</v>
      </c>
    </row>
    <row r="1084" spans="1:5" x14ac:dyDescent="0.2">
      <c r="A1084" t="s">
        <v>778</v>
      </c>
      <c r="B1084" t="s">
        <v>779</v>
      </c>
      <c r="C1084" t="s">
        <v>1283</v>
      </c>
      <c r="D1084" t="s">
        <v>1006</v>
      </c>
      <c r="E1084" t="s">
        <v>1152</v>
      </c>
    </row>
    <row r="1085" spans="1:5" x14ac:dyDescent="0.2">
      <c r="A1085" t="s">
        <v>2032</v>
      </c>
      <c r="B1085" t="s">
        <v>2033</v>
      </c>
      <c r="C1085" t="s">
        <v>2034</v>
      </c>
      <c r="D1085" t="s">
        <v>1464</v>
      </c>
      <c r="E1085" t="s">
        <v>2035</v>
      </c>
    </row>
    <row r="1086" spans="1:5" x14ac:dyDescent="0.2">
      <c r="A1086" t="s">
        <v>780</v>
      </c>
    </row>
    <row r="1087" spans="1:5" x14ac:dyDescent="0.2">
      <c r="A1087" t="s">
        <v>781</v>
      </c>
      <c r="B1087" t="s">
        <v>782</v>
      </c>
      <c r="C1087" t="s">
        <v>1102</v>
      </c>
      <c r="D1087" t="s">
        <v>1006</v>
      </c>
      <c r="E1087" t="s">
        <v>1103</v>
      </c>
    </row>
    <row r="1088" spans="1:5" x14ac:dyDescent="0.2">
      <c r="A1088" t="s">
        <v>3401</v>
      </c>
      <c r="B1088" t="s">
        <v>3402</v>
      </c>
      <c r="C1088" t="s">
        <v>1265</v>
      </c>
      <c r="D1088" t="s">
        <v>1006</v>
      </c>
      <c r="E1088" t="s">
        <v>1266</v>
      </c>
    </row>
    <row r="1089" spans="1:5" x14ac:dyDescent="0.2">
      <c r="A1089" t="s">
        <v>2949</v>
      </c>
      <c r="B1089" t="s">
        <v>2950</v>
      </c>
      <c r="C1089" t="s">
        <v>1280</v>
      </c>
      <c r="D1089" t="s">
        <v>1006</v>
      </c>
      <c r="E1089" t="s">
        <v>1206</v>
      </c>
    </row>
    <row r="1090" spans="1:5" x14ac:dyDescent="0.2">
      <c r="A1090" t="s">
        <v>2951</v>
      </c>
      <c r="B1090" t="s">
        <v>2952</v>
      </c>
      <c r="C1090" t="s">
        <v>1539</v>
      </c>
      <c r="D1090" t="s">
        <v>1006</v>
      </c>
      <c r="E1090" t="s">
        <v>1116</v>
      </c>
    </row>
    <row r="1091" spans="1:5" x14ac:dyDescent="0.2">
      <c r="A1091" t="s">
        <v>783</v>
      </c>
      <c r="B1091" t="s">
        <v>784</v>
      </c>
      <c r="C1091" t="s">
        <v>1121</v>
      </c>
      <c r="D1091" t="s">
        <v>1006</v>
      </c>
      <c r="E1091" t="s">
        <v>1474</v>
      </c>
    </row>
    <row r="1092" spans="1:5" x14ac:dyDescent="0.2">
      <c r="A1092" t="s">
        <v>785</v>
      </c>
      <c r="B1092" t="s">
        <v>786</v>
      </c>
      <c r="C1092" t="s">
        <v>787</v>
      </c>
      <c r="D1092" t="s">
        <v>1006</v>
      </c>
      <c r="E1092" t="s">
        <v>788</v>
      </c>
    </row>
    <row r="1093" spans="1:5" x14ac:dyDescent="0.2">
      <c r="A1093" t="s">
        <v>2953</v>
      </c>
      <c r="B1093" t="s">
        <v>789</v>
      </c>
      <c r="C1093" t="s">
        <v>1005</v>
      </c>
      <c r="D1093" t="s">
        <v>1006</v>
      </c>
      <c r="E1093" t="s">
        <v>790</v>
      </c>
    </row>
    <row r="1094" spans="1:5" x14ac:dyDescent="0.2">
      <c r="A1094" t="s">
        <v>2036</v>
      </c>
      <c r="B1094" t="s">
        <v>2037</v>
      </c>
      <c r="C1094" t="s">
        <v>1005</v>
      </c>
      <c r="D1094" t="s">
        <v>1006</v>
      </c>
      <c r="E1094" t="s">
        <v>1246</v>
      </c>
    </row>
    <row r="1095" spans="1:5" x14ac:dyDescent="0.2">
      <c r="A1095" t="s">
        <v>2954</v>
      </c>
      <c r="B1095" t="s">
        <v>2955</v>
      </c>
      <c r="C1095" t="s">
        <v>1155</v>
      </c>
      <c r="D1095" t="s">
        <v>1006</v>
      </c>
      <c r="E1095" t="s">
        <v>1156</v>
      </c>
    </row>
    <row r="1096" spans="1:5" x14ac:dyDescent="0.2">
      <c r="A1096" t="s">
        <v>2038</v>
      </c>
      <c r="B1096" t="s">
        <v>2039</v>
      </c>
      <c r="C1096" t="s">
        <v>1005</v>
      </c>
      <c r="D1096" t="s">
        <v>1006</v>
      </c>
      <c r="E1096" t="s">
        <v>1021</v>
      </c>
    </row>
    <row r="1097" spans="1:5" x14ac:dyDescent="0.2">
      <c r="A1097" t="s">
        <v>791</v>
      </c>
      <c r="B1097" t="s">
        <v>792</v>
      </c>
      <c r="C1097" t="s">
        <v>1005</v>
      </c>
      <c r="D1097" t="s">
        <v>1006</v>
      </c>
      <c r="E1097" t="s">
        <v>1246</v>
      </c>
    </row>
    <row r="1098" spans="1:5" x14ac:dyDescent="0.2">
      <c r="A1098" t="s">
        <v>793</v>
      </c>
      <c r="B1098" t="s">
        <v>794</v>
      </c>
      <c r="C1098" t="s">
        <v>795</v>
      </c>
      <c r="D1098" t="s">
        <v>1006</v>
      </c>
      <c r="E1098" t="s">
        <v>796</v>
      </c>
    </row>
    <row r="1099" spans="1:5" x14ac:dyDescent="0.2">
      <c r="A1099" t="s">
        <v>2956</v>
      </c>
      <c r="B1099" t="s">
        <v>2957</v>
      </c>
      <c r="C1099" t="s">
        <v>1399</v>
      </c>
      <c r="D1099" t="s">
        <v>1006</v>
      </c>
      <c r="E1099" t="s">
        <v>1400</v>
      </c>
    </row>
    <row r="1100" spans="1:5" x14ac:dyDescent="0.2">
      <c r="A1100" t="s">
        <v>2958</v>
      </c>
      <c r="B1100" t="s">
        <v>2959</v>
      </c>
      <c r="C1100" t="s">
        <v>1005</v>
      </c>
      <c r="D1100" t="s">
        <v>1006</v>
      </c>
      <c r="E1100" t="s">
        <v>1032</v>
      </c>
    </row>
    <row r="1101" spans="1:5" x14ac:dyDescent="0.2">
      <c r="A1101" t="s">
        <v>797</v>
      </c>
    </row>
    <row r="1102" spans="1:5" x14ac:dyDescent="0.2">
      <c r="A1102" t="s">
        <v>2040</v>
      </c>
      <c r="B1102" t="s">
        <v>2041</v>
      </c>
      <c r="C1102" t="s">
        <v>1618</v>
      </c>
      <c r="D1102" t="s">
        <v>1006</v>
      </c>
      <c r="E1102" t="s">
        <v>2042</v>
      </c>
    </row>
    <row r="1103" spans="1:5" x14ac:dyDescent="0.2">
      <c r="A1103" t="s">
        <v>2960</v>
      </c>
      <c r="B1103" t="s">
        <v>2961</v>
      </c>
      <c r="C1103" t="s">
        <v>1618</v>
      </c>
      <c r="D1103" t="s">
        <v>1006</v>
      </c>
      <c r="E1103" t="s">
        <v>798</v>
      </c>
    </row>
    <row r="1104" spans="1:5" x14ac:dyDescent="0.2">
      <c r="A1104" t="s">
        <v>3264</v>
      </c>
      <c r="B1104" t="s">
        <v>3265</v>
      </c>
      <c r="C1104" t="s">
        <v>3266</v>
      </c>
      <c r="D1104" t="s">
        <v>1006</v>
      </c>
      <c r="E1104" t="s">
        <v>1255</v>
      </c>
    </row>
    <row r="1105" spans="1:5" x14ac:dyDescent="0.2">
      <c r="A1105" t="s">
        <v>2962</v>
      </c>
      <c r="B1105" t="s">
        <v>801</v>
      </c>
      <c r="C1105" t="s">
        <v>1065</v>
      </c>
      <c r="D1105" t="s">
        <v>1006</v>
      </c>
      <c r="E1105" t="s">
        <v>1066</v>
      </c>
    </row>
    <row r="1106" spans="1:5" x14ac:dyDescent="0.2">
      <c r="A1106" t="s">
        <v>799</v>
      </c>
      <c r="B1106" t="s">
        <v>800</v>
      </c>
      <c r="C1106" t="s">
        <v>1485</v>
      </c>
      <c r="D1106" t="s">
        <v>1006</v>
      </c>
      <c r="E1106" t="s">
        <v>1331</v>
      </c>
    </row>
    <row r="1107" spans="1:5" x14ac:dyDescent="0.2">
      <c r="A1107" t="s">
        <v>2963</v>
      </c>
    </row>
    <row r="1108" spans="1:5" x14ac:dyDescent="0.2">
      <c r="A1108" t="s">
        <v>2964</v>
      </c>
      <c r="B1108" t="s">
        <v>2965</v>
      </c>
      <c r="C1108" t="s">
        <v>1048</v>
      </c>
      <c r="D1108" t="s">
        <v>1006</v>
      </c>
      <c r="E1108" t="s">
        <v>644</v>
      </c>
    </row>
    <row r="1109" spans="1:5" x14ac:dyDescent="0.2">
      <c r="A1109" t="s">
        <v>802</v>
      </c>
      <c r="B1109" t="s">
        <v>803</v>
      </c>
      <c r="C1109" t="s">
        <v>1038</v>
      </c>
      <c r="D1109" t="s">
        <v>1006</v>
      </c>
      <c r="E1109" t="s">
        <v>1039</v>
      </c>
    </row>
    <row r="1110" spans="1:5" x14ac:dyDescent="0.2">
      <c r="A1110" t="s">
        <v>804</v>
      </c>
      <c r="B1110" t="s">
        <v>805</v>
      </c>
      <c r="C1110" t="s">
        <v>1241</v>
      </c>
      <c r="D1110" t="s">
        <v>1006</v>
      </c>
      <c r="E1110" t="s">
        <v>1190</v>
      </c>
    </row>
    <row r="1111" spans="1:5" x14ac:dyDescent="0.2">
      <c r="A1111" t="s">
        <v>806</v>
      </c>
      <c r="B1111" t="s">
        <v>807</v>
      </c>
      <c r="C1111" t="s">
        <v>1005</v>
      </c>
      <c r="D1111" t="s">
        <v>1006</v>
      </c>
      <c r="E1111" t="s">
        <v>1017</v>
      </c>
    </row>
    <row r="1112" spans="1:5" x14ac:dyDescent="0.2">
      <c r="A1112" t="s">
        <v>3403</v>
      </c>
      <c r="B1112" t="s">
        <v>3404</v>
      </c>
      <c r="C1112" t="s">
        <v>1399</v>
      </c>
      <c r="D1112" t="s">
        <v>1006</v>
      </c>
      <c r="E1112" t="s">
        <v>1400</v>
      </c>
    </row>
    <row r="1113" spans="1:5" x14ac:dyDescent="0.2">
      <c r="A1113" t="s">
        <v>2966</v>
      </c>
      <c r="B1113" t="s">
        <v>2967</v>
      </c>
      <c r="C1113" t="s">
        <v>903</v>
      </c>
      <c r="D1113" t="s">
        <v>1107</v>
      </c>
      <c r="E1113" t="s">
        <v>808</v>
      </c>
    </row>
    <row r="1114" spans="1:5" x14ac:dyDescent="0.2">
      <c r="A1114" t="s">
        <v>809</v>
      </c>
      <c r="B1114" t="s">
        <v>810</v>
      </c>
      <c r="C1114" t="s">
        <v>811</v>
      </c>
      <c r="D1114" t="s">
        <v>1006</v>
      </c>
      <c r="E1114" t="s">
        <v>812</v>
      </c>
    </row>
    <row r="1115" spans="1:5" x14ac:dyDescent="0.2">
      <c r="A1115" t="s">
        <v>813</v>
      </c>
      <c r="B1115" t="s">
        <v>814</v>
      </c>
      <c r="C1115" t="s">
        <v>1005</v>
      </c>
      <c r="D1115" t="s">
        <v>1006</v>
      </c>
      <c r="E1115" t="s">
        <v>815</v>
      </c>
    </row>
    <row r="1116" spans="1:5" x14ac:dyDescent="0.2">
      <c r="A1116" t="s">
        <v>816</v>
      </c>
      <c r="B1116" t="s">
        <v>817</v>
      </c>
      <c r="C1116" t="s">
        <v>1005</v>
      </c>
      <c r="D1116" t="s">
        <v>1006</v>
      </c>
      <c r="E1116" t="s">
        <v>1085</v>
      </c>
    </row>
    <row r="1117" spans="1:5" x14ac:dyDescent="0.2">
      <c r="A1117" t="s">
        <v>2043</v>
      </c>
      <c r="B1117" t="s">
        <v>2044</v>
      </c>
      <c r="C1117" t="s">
        <v>1005</v>
      </c>
      <c r="D1117" t="s">
        <v>1006</v>
      </c>
      <c r="E1117" t="s">
        <v>1524</v>
      </c>
    </row>
    <row r="1118" spans="1:5" x14ac:dyDescent="0.2">
      <c r="A1118" t="s">
        <v>818</v>
      </c>
      <c r="B1118" t="s">
        <v>819</v>
      </c>
      <c r="C1118" t="s">
        <v>1005</v>
      </c>
      <c r="D1118" t="s">
        <v>1006</v>
      </c>
      <c r="E1118" t="s">
        <v>1021</v>
      </c>
    </row>
    <row r="1119" spans="1:5" x14ac:dyDescent="0.2">
      <c r="A1119" t="s">
        <v>2045</v>
      </c>
      <c r="B1119" t="s">
        <v>2046</v>
      </c>
      <c r="C1119" t="s">
        <v>1005</v>
      </c>
      <c r="D1119" t="s">
        <v>1006</v>
      </c>
      <c r="E1119" t="s">
        <v>1524</v>
      </c>
    </row>
    <row r="1120" spans="1:5" x14ac:dyDescent="0.2">
      <c r="A1120" t="s">
        <v>2968</v>
      </c>
      <c r="B1120" t="s">
        <v>2969</v>
      </c>
      <c r="C1120" t="s">
        <v>2970</v>
      </c>
      <c r="D1120" t="s">
        <v>820</v>
      </c>
      <c r="E1120" t="s">
        <v>821</v>
      </c>
    </row>
    <row r="1121" spans="1:5" x14ac:dyDescent="0.2">
      <c r="A1121" t="s">
        <v>2971</v>
      </c>
      <c r="B1121" t="s">
        <v>2972</v>
      </c>
      <c r="C1121" t="s">
        <v>1241</v>
      </c>
      <c r="D1121" t="s">
        <v>1006</v>
      </c>
      <c r="E1121" t="s">
        <v>1190</v>
      </c>
    </row>
    <row r="1122" spans="1:5" x14ac:dyDescent="0.2">
      <c r="A1122" t="s">
        <v>2973</v>
      </c>
      <c r="B1122" t="s">
        <v>2974</v>
      </c>
      <c r="C1122" t="s">
        <v>2975</v>
      </c>
      <c r="D1122" t="s">
        <v>1006</v>
      </c>
      <c r="E1122" t="s">
        <v>822</v>
      </c>
    </row>
    <row r="1123" spans="1:5" x14ac:dyDescent="0.2">
      <c r="A1123" t="s">
        <v>3267</v>
      </c>
      <c r="B1123" t="s">
        <v>2976</v>
      </c>
      <c r="C1123" t="s">
        <v>1409</v>
      </c>
      <c r="D1123" t="s">
        <v>1006</v>
      </c>
      <c r="E1123" t="s">
        <v>1347</v>
      </c>
    </row>
    <row r="1124" spans="1:5" x14ac:dyDescent="0.2">
      <c r="A1124" t="s">
        <v>823</v>
      </c>
      <c r="B1124" t="s">
        <v>824</v>
      </c>
      <c r="C1124" t="s">
        <v>1227</v>
      </c>
      <c r="D1124" t="s">
        <v>1006</v>
      </c>
      <c r="E1124" t="s">
        <v>825</v>
      </c>
    </row>
    <row r="1125" spans="1:5" x14ac:dyDescent="0.2">
      <c r="A1125" t="s">
        <v>826</v>
      </c>
      <c r="B1125" t="s">
        <v>827</v>
      </c>
      <c r="C1125" t="s">
        <v>828</v>
      </c>
      <c r="D1125" t="s">
        <v>1006</v>
      </c>
      <c r="E1125" t="s">
        <v>829</v>
      </c>
    </row>
    <row r="1126" spans="1:5" x14ac:dyDescent="0.2">
      <c r="A1126" t="s">
        <v>830</v>
      </c>
      <c r="B1126" t="s">
        <v>831</v>
      </c>
      <c r="C1126" t="s">
        <v>1283</v>
      </c>
      <c r="D1126" t="s">
        <v>1006</v>
      </c>
      <c r="E1126" t="s">
        <v>1152</v>
      </c>
    </row>
    <row r="1127" spans="1:5" x14ac:dyDescent="0.2">
      <c r="A1127" t="s">
        <v>832</v>
      </c>
      <c r="B1127" t="s">
        <v>3268</v>
      </c>
      <c r="C1127" t="s">
        <v>3269</v>
      </c>
      <c r="D1127" t="s">
        <v>1060</v>
      </c>
      <c r="E1127" t="s">
        <v>3270</v>
      </c>
    </row>
    <row r="1128" spans="1:5" x14ac:dyDescent="0.2">
      <c r="A1128" t="s">
        <v>3271</v>
      </c>
      <c r="B1128" t="s">
        <v>3272</v>
      </c>
      <c r="C1128" t="s">
        <v>2196</v>
      </c>
      <c r="D1128" t="s">
        <v>1006</v>
      </c>
      <c r="E1128" t="s">
        <v>1231</v>
      </c>
    </row>
    <row r="1129" spans="1:5" x14ac:dyDescent="0.2">
      <c r="A1129" t="s">
        <v>2977</v>
      </c>
      <c r="B1129" t="s">
        <v>2978</v>
      </c>
      <c r="C1129" t="s">
        <v>2979</v>
      </c>
      <c r="D1129" t="s">
        <v>1006</v>
      </c>
      <c r="E1129" t="s">
        <v>833</v>
      </c>
    </row>
    <row r="1130" spans="1:5" x14ac:dyDescent="0.2">
      <c r="A1130" t="s">
        <v>834</v>
      </c>
      <c r="B1130" t="s">
        <v>835</v>
      </c>
      <c r="C1130" t="s">
        <v>698</v>
      </c>
      <c r="D1130" t="s">
        <v>1006</v>
      </c>
      <c r="E1130" t="s">
        <v>836</v>
      </c>
    </row>
    <row r="1131" spans="1:5" x14ac:dyDescent="0.2">
      <c r="A1131" t="s">
        <v>837</v>
      </c>
      <c r="B1131" t="s">
        <v>838</v>
      </c>
      <c r="C1131" t="s">
        <v>839</v>
      </c>
      <c r="D1131" t="s">
        <v>1006</v>
      </c>
      <c r="E1131" t="s">
        <v>840</v>
      </c>
    </row>
    <row r="1132" spans="1:5" x14ac:dyDescent="0.2">
      <c r="A1132" t="s">
        <v>841</v>
      </c>
      <c r="B1132" t="s">
        <v>842</v>
      </c>
      <c r="C1132" t="s">
        <v>1220</v>
      </c>
      <c r="D1132" t="s">
        <v>1006</v>
      </c>
      <c r="E1132" t="s">
        <v>1221</v>
      </c>
    </row>
    <row r="1133" spans="1:5" x14ac:dyDescent="0.2">
      <c r="A1133" t="s">
        <v>843</v>
      </c>
      <c r="B1133" t="s">
        <v>844</v>
      </c>
      <c r="C1133" t="s">
        <v>845</v>
      </c>
      <c r="D1133" t="s">
        <v>1060</v>
      </c>
      <c r="E1133" t="s">
        <v>846</v>
      </c>
    </row>
    <row r="1134" spans="1:5" x14ac:dyDescent="0.2">
      <c r="A1134" t="s">
        <v>847</v>
      </c>
      <c r="B1134" t="s">
        <v>848</v>
      </c>
      <c r="C1134" t="s">
        <v>1038</v>
      </c>
      <c r="D1134" t="s">
        <v>1006</v>
      </c>
      <c r="E1134" t="s">
        <v>1039</v>
      </c>
    </row>
    <row r="1135" spans="1:5" x14ac:dyDescent="0.2">
      <c r="A1135" t="s">
        <v>2047</v>
      </c>
      <c r="B1135" t="s">
        <v>2048</v>
      </c>
      <c r="C1135" t="s">
        <v>1048</v>
      </c>
      <c r="D1135" t="s">
        <v>1006</v>
      </c>
      <c r="E1135" t="s">
        <v>1885</v>
      </c>
    </row>
    <row r="1136" spans="1:5" x14ac:dyDescent="0.2">
      <c r="A1136" t="s">
        <v>2980</v>
      </c>
      <c r="B1136" t="s">
        <v>2981</v>
      </c>
      <c r="C1136" t="s">
        <v>2982</v>
      </c>
      <c r="D1136" t="s">
        <v>1006</v>
      </c>
      <c r="E1136" t="s">
        <v>849</v>
      </c>
    </row>
    <row r="1137" spans="1:5" x14ac:dyDescent="0.2">
      <c r="A1137" t="s">
        <v>850</v>
      </c>
      <c r="B1137" t="s">
        <v>851</v>
      </c>
      <c r="C1137" t="s">
        <v>1283</v>
      </c>
      <c r="D1137" t="s">
        <v>1006</v>
      </c>
      <c r="E1137" t="s">
        <v>1152</v>
      </c>
    </row>
    <row r="1138" spans="1:5" x14ac:dyDescent="0.2">
      <c r="A1138" t="s">
        <v>852</v>
      </c>
      <c r="B1138" t="s">
        <v>853</v>
      </c>
      <c r="C1138" t="s">
        <v>1481</v>
      </c>
      <c r="D1138" t="s">
        <v>1006</v>
      </c>
      <c r="E1138" t="s">
        <v>854</v>
      </c>
    </row>
    <row r="1139" spans="1:5" x14ac:dyDescent="0.2">
      <c r="A1139" t="s">
        <v>2983</v>
      </c>
      <c r="B1139" t="s">
        <v>2984</v>
      </c>
      <c r="C1139" t="s">
        <v>839</v>
      </c>
      <c r="D1139" t="s">
        <v>1006</v>
      </c>
      <c r="E1139" t="s">
        <v>840</v>
      </c>
    </row>
    <row r="1140" spans="1:5" x14ac:dyDescent="0.2">
      <c r="A1140" t="s">
        <v>855</v>
      </c>
      <c r="B1140" t="s">
        <v>856</v>
      </c>
      <c r="C1140" t="s">
        <v>1005</v>
      </c>
      <c r="D1140" t="s">
        <v>1006</v>
      </c>
      <c r="E1140" t="s">
        <v>1272</v>
      </c>
    </row>
    <row r="1141" spans="1:5" x14ac:dyDescent="0.2">
      <c r="A1141" t="s">
        <v>857</v>
      </c>
      <c r="B1141" t="s">
        <v>858</v>
      </c>
      <c r="C1141" t="s">
        <v>169</v>
      </c>
      <c r="D1141" t="s">
        <v>1006</v>
      </c>
      <c r="E1141" t="s">
        <v>1272</v>
      </c>
    </row>
    <row r="1142" spans="1:5" x14ac:dyDescent="0.2">
      <c r="A1142" t="s">
        <v>2985</v>
      </c>
      <c r="B1142" t="s">
        <v>2986</v>
      </c>
      <c r="C1142" t="s">
        <v>2734</v>
      </c>
      <c r="D1142" t="s">
        <v>1006</v>
      </c>
      <c r="E1142" t="s">
        <v>859</v>
      </c>
    </row>
    <row r="1143" spans="1:5" x14ac:dyDescent="0.2">
      <c r="A1143" t="s">
        <v>860</v>
      </c>
      <c r="B1143" t="s">
        <v>2049</v>
      </c>
      <c r="C1143" t="s">
        <v>1718</v>
      </c>
      <c r="D1143" t="s">
        <v>1107</v>
      </c>
      <c r="E1143" t="s">
        <v>2050</v>
      </c>
    </row>
    <row r="1144" spans="1:5" x14ac:dyDescent="0.2">
      <c r="A1144" t="s">
        <v>861</v>
      </c>
      <c r="B1144" t="s">
        <v>2051</v>
      </c>
      <c r="C1144" t="s">
        <v>1485</v>
      </c>
      <c r="D1144" t="s">
        <v>1006</v>
      </c>
      <c r="E1144" t="s">
        <v>1331</v>
      </c>
    </row>
    <row r="1145" spans="1:5" x14ac:dyDescent="0.2">
      <c r="A1145" t="s">
        <v>862</v>
      </c>
      <c r="B1145" t="s">
        <v>863</v>
      </c>
      <c r="C1145" t="s">
        <v>1005</v>
      </c>
      <c r="D1145" t="s">
        <v>1006</v>
      </c>
      <c r="E1145" t="s">
        <v>864</v>
      </c>
    </row>
    <row r="1146" spans="1:5" x14ac:dyDescent="0.2">
      <c r="A1146" t="s">
        <v>2987</v>
      </c>
      <c r="B1146" t="s">
        <v>2988</v>
      </c>
      <c r="C1146" t="s">
        <v>2031</v>
      </c>
      <c r="D1146" t="s">
        <v>1006</v>
      </c>
      <c r="E1146" t="s">
        <v>1557</v>
      </c>
    </row>
    <row r="1147" spans="1:5" x14ac:dyDescent="0.2">
      <c r="A1147" t="s">
        <v>2052</v>
      </c>
      <c r="B1147" t="s">
        <v>3273</v>
      </c>
      <c r="C1147" t="s">
        <v>3274</v>
      </c>
      <c r="D1147" t="s">
        <v>1107</v>
      </c>
      <c r="E1147" t="s">
        <v>3275</v>
      </c>
    </row>
    <row r="1148" spans="1:5" x14ac:dyDescent="0.2">
      <c r="A1148" t="s">
        <v>865</v>
      </c>
      <c r="B1148" t="s">
        <v>866</v>
      </c>
      <c r="C1148" t="s">
        <v>867</v>
      </c>
      <c r="D1148" t="s">
        <v>1006</v>
      </c>
      <c r="E1148" t="s">
        <v>868</v>
      </c>
    </row>
    <row r="1149" spans="1:5" x14ac:dyDescent="0.2">
      <c r="A1149" t="s">
        <v>2053</v>
      </c>
      <c r="B1149" t="s">
        <v>2054</v>
      </c>
      <c r="C1149" t="s">
        <v>1283</v>
      </c>
      <c r="D1149" t="s">
        <v>1006</v>
      </c>
      <c r="E1149" t="s">
        <v>869</v>
      </c>
    </row>
    <row r="1150" spans="1:5" x14ac:dyDescent="0.2">
      <c r="A1150" t="s">
        <v>2989</v>
      </c>
      <c r="B1150" t="s">
        <v>2990</v>
      </c>
      <c r="C1150" t="s">
        <v>1399</v>
      </c>
      <c r="D1150" t="s">
        <v>1006</v>
      </c>
      <c r="E1150" t="s">
        <v>1400</v>
      </c>
    </row>
    <row r="1151" spans="1:5" x14ac:dyDescent="0.2">
      <c r="A1151" t="s">
        <v>2991</v>
      </c>
      <c r="B1151" t="s">
        <v>2992</v>
      </c>
      <c r="C1151" t="s">
        <v>1005</v>
      </c>
      <c r="D1151" t="s">
        <v>1006</v>
      </c>
      <c r="E1151" t="s">
        <v>1262</v>
      </c>
    </row>
    <row r="1152" spans="1:5" x14ac:dyDescent="0.2">
      <c r="A1152" t="s">
        <v>3405</v>
      </c>
      <c r="B1152" t="s">
        <v>3406</v>
      </c>
      <c r="C1152" t="s">
        <v>3407</v>
      </c>
      <c r="D1152" t="s">
        <v>1107</v>
      </c>
      <c r="E1152" t="s">
        <v>3408</v>
      </c>
    </row>
    <row r="1153" spans="1:5" x14ac:dyDescent="0.2">
      <c r="A1153" t="s">
        <v>870</v>
      </c>
    </row>
    <row r="1154" spans="1:5" x14ac:dyDescent="0.2">
      <c r="A1154" t="s">
        <v>2993</v>
      </c>
      <c r="B1154" t="s">
        <v>2994</v>
      </c>
      <c r="C1154" t="s">
        <v>1409</v>
      </c>
      <c r="D1154" t="s">
        <v>1006</v>
      </c>
      <c r="E1154" t="s">
        <v>1347</v>
      </c>
    </row>
    <row r="1155" spans="1:5" x14ac:dyDescent="0.2">
      <c r="A1155" t="s">
        <v>871</v>
      </c>
      <c r="B1155" t="s">
        <v>872</v>
      </c>
      <c r="C1155" t="s">
        <v>1005</v>
      </c>
      <c r="D1155" t="s">
        <v>1006</v>
      </c>
      <c r="E1155" t="s">
        <v>873</v>
      </c>
    </row>
    <row r="1156" spans="1:5" x14ac:dyDescent="0.2">
      <c r="A1156" t="s">
        <v>2995</v>
      </c>
      <c r="B1156" t="s">
        <v>2996</v>
      </c>
      <c r="C1156" t="s">
        <v>1005</v>
      </c>
      <c r="D1156" t="s">
        <v>1006</v>
      </c>
      <c r="E1156" t="s">
        <v>1272</v>
      </c>
    </row>
    <row r="1157" spans="1:5" x14ac:dyDescent="0.2">
      <c r="A1157" t="s">
        <v>3435</v>
      </c>
      <c r="C1157" t="s">
        <v>3349</v>
      </c>
      <c r="D1157" t="s">
        <v>1107</v>
      </c>
      <c r="E1157" t="s">
        <v>3436</v>
      </c>
    </row>
    <row r="1158" spans="1:5" x14ac:dyDescent="0.2">
      <c r="A1158" t="s">
        <v>874</v>
      </c>
      <c r="D1158" t="s">
        <v>1006</v>
      </c>
    </row>
    <row r="1159" spans="1:5" x14ac:dyDescent="0.2">
      <c r="A1159" t="s">
        <v>2055</v>
      </c>
      <c r="B1159" t="s">
        <v>2056</v>
      </c>
      <c r="C1159" t="s">
        <v>1121</v>
      </c>
      <c r="D1159" t="s">
        <v>1006</v>
      </c>
      <c r="E1159" t="s">
        <v>1709</v>
      </c>
    </row>
    <row r="1160" spans="1:5" x14ac:dyDescent="0.2">
      <c r="A1160" t="s">
        <v>875</v>
      </c>
      <c r="B1160" t="s">
        <v>876</v>
      </c>
      <c r="C1160" t="s">
        <v>1005</v>
      </c>
      <c r="D1160" t="s">
        <v>1006</v>
      </c>
      <c r="E1160" t="s">
        <v>877</v>
      </c>
    </row>
    <row r="1161" spans="1:5" x14ac:dyDescent="0.2">
      <c r="A1161" t="s">
        <v>878</v>
      </c>
      <c r="B1161" t="s">
        <v>879</v>
      </c>
      <c r="C1161" t="s">
        <v>1044</v>
      </c>
      <c r="D1161" t="s">
        <v>1006</v>
      </c>
      <c r="E1161" t="s">
        <v>1012</v>
      </c>
    </row>
    <row r="1162" spans="1:5" x14ac:dyDescent="0.2">
      <c r="A1162" t="s">
        <v>2997</v>
      </c>
      <c r="B1162" t="s">
        <v>2998</v>
      </c>
      <c r="C1162" t="s">
        <v>1038</v>
      </c>
      <c r="D1162" t="s">
        <v>1006</v>
      </c>
      <c r="E1162" t="s">
        <v>1039</v>
      </c>
    </row>
    <row r="1163" spans="1:5" x14ac:dyDescent="0.2">
      <c r="A1163" t="s">
        <v>880</v>
      </c>
      <c r="B1163" t="s">
        <v>881</v>
      </c>
      <c r="C1163" t="s">
        <v>1155</v>
      </c>
      <c r="D1163" t="s">
        <v>1006</v>
      </c>
      <c r="E1163" t="s">
        <v>1156</v>
      </c>
    </row>
    <row r="1164" spans="1:5" x14ac:dyDescent="0.2">
      <c r="A1164" t="s">
        <v>3409</v>
      </c>
      <c r="B1164" t="s">
        <v>881</v>
      </c>
      <c r="C1164" t="s">
        <v>1155</v>
      </c>
      <c r="D1164" t="s">
        <v>1006</v>
      </c>
      <c r="E1164" t="s">
        <v>1156</v>
      </c>
    </row>
    <row r="1165" spans="1:5" x14ac:dyDescent="0.2">
      <c r="A1165" t="s">
        <v>3409</v>
      </c>
      <c r="B1165" t="s">
        <v>881</v>
      </c>
      <c r="C1165" t="s">
        <v>1155</v>
      </c>
      <c r="D1165" t="s">
        <v>1006</v>
      </c>
      <c r="E1165" t="s">
        <v>1156</v>
      </c>
    </row>
    <row r="1166" spans="1:5" x14ac:dyDescent="0.2">
      <c r="A1166" t="s">
        <v>882</v>
      </c>
      <c r="B1166" t="s">
        <v>883</v>
      </c>
      <c r="C1166" t="s">
        <v>884</v>
      </c>
      <c r="D1166" t="s">
        <v>1060</v>
      </c>
      <c r="E1166" t="s">
        <v>1216</v>
      </c>
    </row>
    <row r="1167" spans="1:5" x14ac:dyDescent="0.2">
      <c r="A1167" t="s">
        <v>2999</v>
      </c>
      <c r="B1167" t="s">
        <v>3000</v>
      </c>
      <c r="C1167" t="s">
        <v>1005</v>
      </c>
      <c r="D1167" t="s">
        <v>1006</v>
      </c>
      <c r="E1167" t="s">
        <v>1246</v>
      </c>
    </row>
    <row r="1168" spans="1:5" x14ac:dyDescent="0.2">
      <c r="A1168" t="s">
        <v>885</v>
      </c>
    </row>
    <row r="1169" spans="1:5" x14ac:dyDescent="0.2">
      <c r="A1169" t="s">
        <v>3001</v>
      </c>
      <c r="B1169" t="s">
        <v>3002</v>
      </c>
      <c r="C1169" t="s">
        <v>70</v>
      </c>
      <c r="D1169" t="s">
        <v>1060</v>
      </c>
      <c r="E1169" t="s">
        <v>886</v>
      </c>
    </row>
    <row r="1170" spans="1:5" x14ac:dyDescent="0.2">
      <c r="A1170" t="s">
        <v>2057</v>
      </c>
      <c r="B1170" t="s">
        <v>881</v>
      </c>
      <c r="C1170" t="s">
        <v>1155</v>
      </c>
      <c r="D1170" t="s">
        <v>1006</v>
      </c>
      <c r="E1170" t="s">
        <v>1156</v>
      </c>
    </row>
    <row r="1171" spans="1:5" x14ac:dyDescent="0.2">
      <c r="A1171" t="s">
        <v>2058</v>
      </c>
      <c r="B1171" t="s">
        <v>2059</v>
      </c>
      <c r="C1171" t="s">
        <v>1409</v>
      </c>
      <c r="D1171" t="s">
        <v>1006</v>
      </c>
      <c r="E1171" t="s">
        <v>1347</v>
      </c>
    </row>
    <row r="1172" spans="1:5" x14ac:dyDescent="0.2">
      <c r="A1172" t="s">
        <v>2069</v>
      </c>
      <c r="B1172" t="s">
        <v>2070</v>
      </c>
      <c r="C1172" t="s">
        <v>1005</v>
      </c>
      <c r="D1172" t="s">
        <v>1006</v>
      </c>
      <c r="E1172" t="s">
        <v>1085</v>
      </c>
    </row>
    <row r="1173" spans="1:5" x14ac:dyDescent="0.2">
      <c r="A1173" t="s">
        <v>3003</v>
      </c>
      <c r="B1173" t="s">
        <v>3004</v>
      </c>
      <c r="C1173" t="s">
        <v>839</v>
      </c>
      <c r="D1173" t="s">
        <v>1006</v>
      </c>
      <c r="E1173" t="s">
        <v>840</v>
      </c>
    </row>
    <row r="1174" spans="1:5" x14ac:dyDescent="0.2">
      <c r="A1174" t="s">
        <v>887</v>
      </c>
      <c r="B1174" t="s">
        <v>2060</v>
      </c>
      <c r="C1174" t="s">
        <v>1318</v>
      </c>
      <c r="D1174" t="s">
        <v>1006</v>
      </c>
      <c r="E1174" t="s">
        <v>1319</v>
      </c>
    </row>
    <row r="1175" spans="1:5" x14ac:dyDescent="0.2">
      <c r="A1175" t="s">
        <v>2061</v>
      </c>
      <c r="B1175" t="s">
        <v>2062</v>
      </c>
      <c r="C1175" t="s">
        <v>2063</v>
      </c>
      <c r="D1175" t="s">
        <v>1060</v>
      </c>
      <c r="E1175" t="s">
        <v>2064</v>
      </c>
    </row>
    <row r="1176" spans="1:5" x14ac:dyDescent="0.2">
      <c r="A1176" t="s">
        <v>3005</v>
      </c>
      <c r="B1176" t="s">
        <v>3006</v>
      </c>
      <c r="C1176" t="s">
        <v>1220</v>
      </c>
      <c r="D1176" t="s">
        <v>1006</v>
      </c>
      <c r="E1176" t="s">
        <v>888</v>
      </c>
    </row>
    <row r="1177" spans="1:5" x14ac:dyDescent="0.2">
      <c r="A1177" t="s">
        <v>2065</v>
      </c>
      <c r="B1177" t="s">
        <v>2066</v>
      </c>
      <c r="C1177" t="s">
        <v>2067</v>
      </c>
      <c r="D1177" t="s">
        <v>207</v>
      </c>
      <c r="E1177" t="s">
        <v>2068</v>
      </c>
    </row>
    <row r="1178" spans="1:5" x14ac:dyDescent="0.2">
      <c r="A1178" t="s">
        <v>3007</v>
      </c>
      <c r="B1178" t="s">
        <v>3008</v>
      </c>
      <c r="C1178" t="s">
        <v>1005</v>
      </c>
      <c r="D1178" t="s">
        <v>1006</v>
      </c>
      <c r="E1178" t="s">
        <v>1246</v>
      </c>
    </row>
    <row r="1179" spans="1:5" x14ac:dyDescent="0.2">
      <c r="A1179" t="s">
        <v>889</v>
      </c>
      <c r="B1179" t="s">
        <v>890</v>
      </c>
      <c r="C1179" t="s">
        <v>1158</v>
      </c>
      <c r="D1179" t="s">
        <v>1006</v>
      </c>
      <c r="E1179" t="s">
        <v>1159</v>
      </c>
    </row>
    <row r="1180" spans="1:5" x14ac:dyDescent="0.2">
      <c r="A1180" t="s">
        <v>3276</v>
      </c>
      <c r="B1180" t="s">
        <v>891</v>
      </c>
      <c r="C1180" t="s">
        <v>892</v>
      </c>
      <c r="D1180" t="s">
        <v>1107</v>
      </c>
      <c r="E1180" t="s">
        <v>893</v>
      </c>
    </row>
    <row r="1181" spans="1:5" x14ac:dyDescent="0.2">
      <c r="A1181" t="s">
        <v>2071</v>
      </c>
      <c r="B1181" t="s">
        <v>894</v>
      </c>
      <c r="C1181" t="s">
        <v>895</v>
      </c>
      <c r="D1181" t="s">
        <v>1060</v>
      </c>
      <c r="E1181" t="s">
        <v>896</v>
      </c>
    </row>
    <row r="1182" spans="1:5" x14ac:dyDescent="0.2">
      <c r="A1182" t="s">
        <v>3009</v>
      </c>
      <c r="B1182" t="s">
        <v>3010</v>
      </c>
      <c r="C1182" t="s">
        <v>1005</v>
      </c>
      <c r="D1182" t="s">
        <v>1006</v>
      </c>
      <c r="E1182" t="s">
        <v>1147</v>
      </c>
    </row>
    <row r="1183" spans="1:5" x14ac:dyDescent="0.2">
      <c r="A1183" t="s">
        <v>897</v>
      </c>
      <c r="B1183" t="s">
        <v>898</v>
      </c>
      <c r="C1183" t="s">
        <v>899</v>
      </c>
      <c r="D1183" t="s">
        <v>1060</v>
      </c>
      <c r="E1183" t="s">
        <v>900</v>
      </c>
    </row>
    <row r="1184" spans="1:5" x14ac:dyDescent="0.2">
      <c r="A1184" t="s">
        <v>901</v>
      </c>
      <c r="B1184" t="s">
        <v>902</v>
      </c>
      <c r="C1184" t="s">
        <v>903</v>
      </c>
      <c r="D1184" t="s">
        <v>1107</v>
      </c>
      <c r="E1184" t="s">
        <v>904</v>
      </c>
    </row>
    <row r="1185" spans="1:5" x14ac:dyDescent="0.2">
      <c r="A1185" t="s">
        <v>905</v>
      </c>
      <c r="B1185" t="s">
        <v>906</v>
      </c>
      <c r="C1185" t="s">
        <v>907</v>
      </c>
      <c r="D1185" t="s">
        <v>1107</v>
      </c>
      <c r="E1185" t="s">
        <v>908</v>
      </c>
    </row>
    <row r="1186" spans="1:5" x14ac:dyDescent="0.2">
      <c r="A1186" t="s">
        <v>2072</v>
      </c>
      <c r="B1186" t="s">
        <v>1975</v>
      </c>
      <c r="C1186" t="s">
        <v>2073</v>
      </c>
      <c r="D1186" t="s">
        <v>1126</v>
      </c>
      <c r="E1186" t="s">
        <v>2074</v>
      </c>
    </row>
    <row r="1187" spans="1:5" x14ac:dyDescent="0.2">
      <c r="A1187" t="s">
        <v>3011</v>
      </c>
      <c r="B1187" t="s">
        <v>3012</v>
      </c>
      <c r="C1187" t="s">
        <v>3013</v>
      </c>
      <c r="D1187" t="s">
        <v>1060</v>
      </c>
      <c r="E1187" t="s">
        <v>909</v>
      </c>
    </row>
    <row r="1188" spans="1:5" x14ac:dyDescent="0.2">
      <c r="A1188" t="s">
        <v>910</v>
      </c>
      <c r="B1188" t="s">
        <v>911</v>
      </c>
      <c r="C1188" t="s">
        <v>1005</v>
      </c>
      <c r="D1188" t="s">
        <v>1006</v>
      </c>
      <c r="E1188" t="s">
        <v>912</v>
      </c>
    </row>
    <row r="1189" spans="1:5" x14ac:dyDescent="0.2">
      <c r="A1189" t="s">
        <v>913</v>
      </c>
    </row>
    <row r="1190" spans="1:5" x14ac:dyDescent="0.2">
      <c r="A1190" t="s">
        <v>3014</v>
      </c>
    </row>
    <row r="1191" spans="1:5" x14ac:dyDescent="0.2">
      <c r="A1191" t="s">
        <v>3015</v>
      </c>
      <c r="B1191" t="s">
        <v>3016</v>
      </c>
      <c r="C1191" t="s">
        <v>3017</v>
      </c>
      <c r="D1191" t="s">
        <v>820</v>
      </c>
      <c r="E1191" t="s">
        <v>914</v>
      </c>
    </row>
    <row r="1192" spans="1:5" x14ac:dyDescent="0.2">
      <c r="A1192" t="s">
        <v>3018</v>
      </c>
      <c r="B1192" t="s">
        <v>3019</v>
      </c>
      <c r="C1192" t="s">
        <v>3020</v>
      </c>
      <c r="D1192" t="s">
        <v>1107</v>
      </c>
      <c r="E1192" t="s">
        <v>915</v>
      </c>
    </row>
    <row r="1193" spans="1:5" x14ac:dyDescent="0.2">
      <c r="A1193" t="s">
        <v>916</v>
      </c>
    </row>
    <row r="1194" spans="1:5" x14ac:dyDescent="0.2">
      <c r="A1194" t="s">
        <v>917</v>
      </c>
      <c r="B1194" t="s">
        <v>918</v>
      </c>
      <c r="C1194" t="s">
        <v>127</v>
      </c>
      <c r="D1194" t="s">
        <v>1006</v>
      </c>
      <c r="E1194" t="s">
        <v>1495</v>
      </c>
    </row>
    <row r="1195" spans="1:5" x14ac:dyDescent="0.2">
      <c r="A1195" t="s">
        <v>3410</v>
      </c>
      <c r="B1195" t="s">
        <v>919</v>
      </c>
      <c r="C1195" t="s">
        <v>920</v>
      </c>
      <c r="D1195" t="s">
        <v>1006</v>
      </c>
      <c r="E1195" t="s">
        <v>270</v>
      </c>
    </row>
    <row r="1196" spans="1:5" x14ac:dyDescent="0.2">
      <c r="A1196" t="s">
        <v>3021</v>
      </c>
    </row>
    <row r="1197" spans="1:5" x14ac:dyDescent="0.2">
      <c r="A1197" t="s">
        <v>921</v>
      </c>
      <c r="B1197" t="s">
        <v>2075</v>
      </c>
      <c r="C1197" t="s">
        <v>1048</v>
      </c>
      <c r="D1197" t="s">
        <v>1006</v>
      </c>
      <c r="E1197" t="s">
        <v>1693</v>
      </c>
    </row>
    <row r="1198" spans="1:5" x14ac:dyDescent="0.2">
      <c r="A1198" t="s">
        <v>3022</v>
      </c>
      <c r="B1198" t="s">
        <v>3023</v>
      </c>
      <c r="C1198" t="s">
        <v>3024</v>
      </c>
      <c r="D1198" t="s">
        <v>207</v>
      </c>
      <c r="E1198" t="s">
        <v>922</v>
      </c>
    </row>
    <row r="1199" spans="1:5" x14ac:dyDescent="0.2">
      <c r="A1199" t="s">
        <v>925</v>
      </c>
      <c r="B1199" t="s">
        <v>926</v>
      </c>
      <c r="C1199" t="s">
        <v>927</v>
      </c>
      <c r="D1199" t="s">
        <v>1060</v>
      </c>
      <c r="E1199" t="s">
        <v>928</v>
      </c>
    </row>
    <row r="1200" spans="1:5" x14ac:dyDescent="0.2">
      <c r="A1200" t="s">
        <v>3025</v>
      </c>
      <c r="B1200" t="s">
        <v>3026</v>
      </c>
      <c r="C1200" t="s">
        <v>1249</v>
      </c>
      <c r="D1200" t="s">
        <v>1006</v>
      </c>
      <c r="E1200" t="s">
        <v>1250</v>
      </c>
    </row>
    <row r="1201" spans="1:5" x14ac:dyDescent="0.2">
      <c r="A1201" t="s">
        <v>3027</v>
      </c>
      <c r="B1201" t="s">
        <v>3028</v>
      </c>
      <c r="C1201" t="s">
        <v>1121</v>
      </c>
      <c r="D1201" t="s">
        <v>1006</v>
      </c>
      <c r="E1201" t="s">
        <v>923</v>
      </c>
    </row>
    <row r="1202" spans="1:5" x14ac:dyDescent="0.2">
      <c r="A1202" t="s">
        <v>2076</v>
      </c>
      <c r="B1202" t="s">
        <v>2077</v>
      </c>
      <c r="C1202" t="s">
        <v>1005</v>
      </c>
      <c r="D1202" t="s">
        <v>1006</v>
      </c>
      <c r="E1202" t="s">
        <v>2078</v>
      </c>
    </row>
    <row r="1203" spans="1:5" x14ac:dyDescent="0.2">
      <c r="A1203" t="s">
        <v>3029</v>
      </c>
      <c r="B1203" t="s">
        <v>3030</v>
      </c>
      <c r="C1203" t="s">
        <v>3031</v>
      </c>
      <c r="D1203" t="s">
        <v>1006</v>
      </c>
      <c r="E1203" t="s">
        <v>924</v>
      </c>
    </row>
    <row r="1204" spans="1:5" x14ac:dyDescent="0.2">
      <c r="A1204" t="s">
        <v>929</v>
      </c>
      <c r="B1204" t="s">
        <v>930</v>
      </c>
      <c r="C1204" t="s">
        <v>1065</v>
      </c>
      <c r="D1204" t="s">
        <v>1006</v>
      </c>
      <c r="E1204" t="s">
        <v>1066</v>
      </c>
    </row>
    <row r="1205" spans="1:5" x14ac:dyDescent="0.2">
      <c r="A1205" t="s">
        <v>931</v>
      </c>
      <c r="B1205" t="s">
        <v>932</v>
      </c>
      <c r="C1205" t="s">
        <v>1598</v>
      </c>
      <c r="D1205" t="s">
        <v>1060</v>
      </c>
      <c r="E1205" t="s">
        <v>933</v>
      </c>
    </row>
    <row r="1206" spans="1:5" x14ac:dyDescent="0.2">
      <c r="A1206" t="s">
        <v>3277</v>
      </c>
      <c r="B1206" t="s">
        <v>937</v>
      </c>
      <c r="C1206" t="s">
        <v>1283</v>
      </c>
      <c r="D1206" t="s">
        <v>1006</v>
      </c>
      <c r="E1206" t="s">
        <v>1152</v>
      </c>
    </row>
    <row r="1207" spans="1:5" x14ac:dyDescent="0.2">
      <c r="A1207" t="s">
        <v>2079</v>
      </c>
      <c r="B1207" t="s">
        <v>934</v>
      </c>
      <c r="C1207" t="s">
        <v>935</v>
      </c>
      <c r="D1207" t="s">
        <v>1006</v>
      </c>
      <c r="E1207" t="s">
        <v>936</v>
      </c>
    </row>
    <row r="1208" spans="1:5" x14ac:dyDescent="0.2">
      <c r="A1208" t="s">
        <v>2080</v>
      </c>
      <c r="B1208" t="s">
        <v>2081</v>
      </c>
      <c r="C1208" t="s">
        <v>458</v>
      </c>
      <c r="D1208" t="s">
        <v>1006</v>
      </c>
      <c r="E1208" t="s">
        <v>459</v>
      </c>
    </row>
    <row r="1209" spans="1:5" x14ac:dyDescent="0.2">
      <c r="A1209" t="s">
        <v>938</v>
      </c>
      <c r="B1209" t="s">
        <v>939</v>
      </c>
      <c r="C1209" t="s">
        <v>1179</v>
      </c>
      <c r="D1209" t="s">
        <v>1006</v>
      </c>
      <c r="E1209" t="s">
        <v>1180</v>
      </c>
    </row>
    <row r="1210" spans="1:5" x14ac:dyDescent="0.2">
      <c r="A1210" t="s">
        <v>940</v>
      </c>
      <c r="B1210" t="s">
        <v>3032</v>
      </c>
      <c r="C1210" t="s">
        <v>2460</v>
      </c>
      <c r="D1210" t="s">
        <v>1006</v>
      </c>
      <c r="E1210" t="s">
        <v>1007</v>
      </c>
    </row>
    <row r="1211" spans="1:5" x14ac:dyDescent="0.2">
      <c r="A1211" t="s">
        <v>3033</v>
      </c>
      <c r="B1211" t="s">
        <v>3034</v>
      </c>
      <c r="C1211" t="s">
        <v>1516</v>
      </c>
      <c r="D1211" t="s">
        <v>1060</v>
      </c>
      <c r="E1211" t="s">
        <v>941</v>
      </c>
    </row>
    <row r="1212" spans="1:5" x14ac:dyDescent="0.2">
      <c r="A1212" t="s">
        <v>3035</v>
      </c>
      <c r="B1212" t="s">
        <v>3036</v>
      </c>
      <c r="C1212" t="s">
        <v>3037</v>
      </c>
      <c r="D1212" t="s">
        <v>0</v>
      </c>
      <c r="E1212" t="s">
        <v>1</v>
      </c>
    </row>
    <row r="1213" spans="1:5" x14ac:dyDescent="0.2">
      <c r="A1213" t="s">
        <v>2</v>
      </c>
      <c r="B1213" t="s">
        <v>3</v>
      </c>
      <c r="C1213" t="s">
        <v>4</v>
      </c>
      <c r="D1213" t="s">
        <v>1006</v>
      </c>
      <c r="E1213" t="s">
        <v>5</v>
      </c>
    </row>
    <row r="1214" spans="1:5" x14ac:dyDescent="0.2">
      <c r="A1214" t="s">
        <v>6</v>
      </c>
      <c r="B1214" t="s">
        <v>7</v>
      </c>
      <c r="C1214" t="s">
        <v>1005</v>
      </c>
      <c r="D1214" t="s">
        <v>1006</v>
      </c>
      <c r="E1214" t="s">
        <v>1021</v>
      </c>
    </row>
    <row r="1215" spans="1:5" x14ac:dyDescent="0.2">
      <c r="A1215" t="s">
        <v>3038</v>
      </c>
      <c r="B1215" t="s">
        <v>3039</v>
      </c>
      <c r="C1215" t="s">
        <v>1392</v>
      </c>
      <c r="D1215" t="s">
        <v>1006</v>
      </c>
      <c r="E1215" t="s">
        <v>8</v>
      </c>
    </row>
    <row r="1216" spans="1:5" x14ac:dyDescent="0.2">
      <c r="A1216" t="s">
        <v>9</v>
      </c>
      <c r="B1216" t="s">
        <v>10</v>
      </c>
      <c r="C1216" t="s">
        <v>413</v>
      </c>
      <c r="D1216" t="s">
        <v>1006</v>
      </c>
      <c r="E1216" t="s">
        <v>1117</v>
      </c>
    </row>
    <row r="1217" spans="1:5" x14ac:dyDescent="0.2">
      <c r="A1217" t="s">
        <v>3040</v>
      </c>
      <c r="B1217" t="s">
        <v>3041</v>
      </c>
      <c r="C1217" t="s">
        <v>1090</v>
      </c>
      <c r="D1217" t="s">
        <v>1006</v>
      </c>
      <c r="E1217" t="s">
        <v>1091</v>
      </c>
    </row>
    <row r="1218" spans="1:5" x14ac:dyDescent="0.2">
      <c r="A1218" t="s">
        <v>12</v>
      </c>
      <c r="B1218" t="s">
        <v>13</v>
      </c>
      <c r="C1218" t="s">
        <v>1020</v>
      </c>
      <c r="D1218" t="s">
        <v>1006</v>
      </c>
      <c r="E1218" t="s">
        <v>1021</v>
      </c>
    </row>
    <row r="1219" spans="1:5" x14ac:dyDescent="0.2">
      <c r="A1219" t="s">
        <v>3042</v>
      </c>
      <c r="B1219" t="s">
        <v>3043</v>
      </c>
      <c r="C1219" t="s">
        <v>1452</v>
      </c>
      <c r="D1219" t="s">
        <v>1006</v>
      </c>
      <c r="E1219" t="s">
        <v>1176</v>
      </c>
    </row>
    <row r="1220" spans="1:5" x14ac:dyDescent="0.2">
      <c r="A1220" t="s">
        <v>11</v>
      </c>
      <c r="B1220" t="s">
        <v>3278</v>
      </c>
      <c r="C1220" t="s">
        <v>698</v>
      </c>
      <c r="D1220" t="s">
        <v>1006</v>
      </c>
      <c r="E1220" t="s">
        <v>699</v>
      </c>
    </row>
    <row r="1221" spans="1:5" x14ac:dyDescent="0.2">
      <c r="A1221" t="s">
        <v>3044</v>
      </c>
      <c r="B1221" t="s">
        <v>3045</v>
      </c>
      <c r="C1221" t="s">
        <v>1005</v>
      </c>
      <c r="D1221" t="s">
        <v>1006</v>
      </c>
      <c r="E1221" t="s">
        <v>1272</v>
      </c>
    </row>
    <row r="1222" spans="1:5" x14ac:dyDescent="0.2">
      <c r="A1222" t="s">
        <v>3046</v>
      </c>
      <c r="B1222" t="s">
        <v>3047</v>
      </c>
      <c r="C1222" t="s">
        <v>37</v>
      </c>
      <c r="D1222" t="s">
        <v>1006</v>
      </c>
      <c r="E1222" t="s">
        <v>14</v>
      </c>
    </row>
    <row r="1223" spans="1:5" x14ac:dyDescent="0.2">
      <c r="A1223" t="s">
        <v>15</v>
      </c>
      <c r="B1223" t="s">
        <v>16</v>
      </c>
      <c r="C1223" t="s">
        <v>17</v>
      </c>
      <c r="D1223" t="s">
        <v>18</v>
      </c>
      <c r="E1223" t="s">
        <v>19</v>
      </c>
    </row>
    <row r="1224" spans="1:5" x14ac:dyDescent="0.2">
      <c r="A1224" t="s">
        <v>20</v>
      </c>
    </row>
    <row r="1225" spans="1:5" x14ac:dyDescent="0.2">
      <c r="A1225" t="s">
        <v>3048</v>
      </c>
      <c r="B1225" t="s">
        <v>3049</v>
      </c>
      <c r="C1225" t="s">
        <v>1094</v>
      </c>
      <c r="D1225" t="s">
        <v>1006</v>
      </c>
      <c r="E1225" t="s">
        <v>1095</v>
      </c>
    </row>
    <row r="1226" spans="1:5" x14ac:dyDescent="0.2">
      <c r="A1226" t="s">
        <v>3279</v>
      </c>
      <c r="B1226" t="s">
        <v>1868</v>
      </c>
      <c r="C1226" t="s">
        <v>1869</v>
      </c>
      <c r="D1226" t="s">
        <v>1126</v>
      </c>
      <c r="E1226" t="s">
        <v>1870</v>
      </c>
    </row>
    <row r="1227" spans="1:5" x14ac:dyDescent="0.2">
      <c r="A1227" t="s">
        <v>2082</v>
      </c>
    </row>
    <row r="1228" spans="1:5" x14ac:dyDescent="0.2">
      <c r="A1228" t="s">
        <v>3050</v>
      </c>
      <c r="B1228" t="s">
        <v>3051</v>
      </c>
      <c r="C1228" t="s">
        <v>1688</v>
      </c>
      <c r="D1228" t="s">
        <v>1006</v>
      </c>
      <c r="E1228" t="s">
        <v>1689</v>
      </c>
    </row>
    <row r="1229" spans="1:5" x14ac:dyDescent="0.2">
      <c r="A1229" t="s">
        <v>3052</v>
      </c>
      <c r="B1229" t="s">
        <v>3053</v>
      </c>
      <c r="C1229" t="s">
        <v>1155</v>
      </c>
      <c r="D1229" t="s">
        <v>1006</v>
      </c>
      <c r="E1229" t="s">
        <v>1156</v>
      </c>
    </row>
    <row r="1230" spans="1:5" x14ac:dyDescent="0.2">
      <c r="A1230" t="s">
        <v>2083</v>
      </c>
      <c r="B1230" t="s">
        <v>2084</v>
      </c>
      <c r="C1230" t="s">
        <v>2085</v>
      </c>
      <c r="D1230" t="s">
        <v>1006</v>
      </c>
      <c r="E1230" t="s">
        <v>2086</v>
      </c>
    </row>
    <row r="1231" spans="1:5" x14ac:dyDescent="0.2">
      <c r="A1231" t="s">
        <v>2087</v>
      </c>
      <c r="B1231" t="s">
        <v>2088</v>
      </c>
      <c r="C1231" t="s">
        <v>2085</v>
      </c>
      <c r="D1231" t="s">
        <v>1006</v>
      </c>
      <c r="E1231" t="s">
        <v>2086</v>
      </c>
    </row>
    <row r="1232" spans="1:5" x14ac:dyDescent="0.2">
      <c r="A1232" t="s">
        <v>21</v>
      </c>
      <c r="B1232" t="s">
        <v>22</v>
      </c>
      <c r="C1232" t="s">
        <v>413</v>
      </c>
      <c r="D1232" t="s">
        <v>1006</v>
      </c>
      <c r="E1232" t="s">
        <v>1117</v>
      </c>
    </row>
    <row r="1233" spans="1:5" x14ac:dyDescent="0.2">
      <c r="A1233" t="s">
        <v>3054</v>
      </c>
      <c r="B1233" t="s">
        <v>3055</v>
      </c>
      <c r="C1233" t="s">
        <v>2338</v>
      </c>
      <c r="D1233" t="s">
        <v>1006</v>
      </c>
      <c r="E1233" t="s">
        <v>1331</v>
      </c>
    </row>
    <row r="1234" spans="1:5" x14ac:dyDescent="0.2">
      <c r="A1234" t="s">
        <v>3056</v>
      </c>
      <c r="B1234" t="s">
        <v>3057</v>
      </c>
      <c r="C1234" t="s">
        <v>3058</v>
      </c>
      <c r="D1234" t="s">
        <v>1521</v>
      </c>
      <c r="E1234" t="s">
        <v>23</v>
      </c>
    </row>
    <row r="1235" spans="1:5" x14ac:dyDescent="0.2">
      <c r="A1235" t="s">
        <v>3059</v>
      </c>
      <c r="B1235" t="s">
        <v>3060</v>
      </c>
      <c r="C1235" t="s">
        <v>1399</v>
      </c>
      <c r="D1235" t="s">
        <v>1006</v>
      </c>
      <c r="E1235" t="s">
        <v>1400</v>
      </c>
    </row>
    <row r="1236" spans="1:5" x14ac:dyDescent="0.2">
      <c r="A1236" s="2" t="s">
        <v>2089</v>
      </c>
      <c r="B1236" s="2" t="s">
        <v>24</v>
      </c>
      <c r="C1236" s="2" t="s">
        <v>1005</v>
      </c>
      <c r="D1236" s="2" t="s">
        <v>1006</v>
      </c>
      <c r="E1236" s="2" t="s">
        <v>1246</v>
      </c>
    </row>
    <row r="1237" spans="1:5" x14ac:dyDescent="0.2">
      <c r="A1237" t="s">
        <v>3437</v>
      </c>
      <c r="B1237" t="s">
        <v>3438</v>
      </c>
      <c r="C1237" t="s">
        <v>3439</v>
      </c>
      <c r="D1237" t="s">
        <v>1126</v>
      </c>
      <c r="E1237" t="s">
        <v>3440</v>
      </c>
    </row>
    <row r="1238" spans="1:5" x14ac:dyDescent="0.2">
      <c r="A1238" t="s">
        <v>25</v>
      </c>
    </row>
    <row r="1239" spans="1:5" x14ac:dyDescent="0.2">
      <c r="A1239" t="s">
        <v>3061</v>
      </c>
      <c r="B1239" t="s">
        <v>3062</v>
      </c>
      <c r="C1239" t="s">
        <v>3063</v>
      </c>
      <c r="D1239" t="s">
        <v>1006</v>
      </c>
      <c r="E1239" t="s">
        <v>26</v>
      </c>
    </row>
    <row r="1240" spans="1:5" x14ac:dyDescent="0.2">
      <c r="A1240" t="s">
        <v>3064</v>
      </c>
      <c r="B1240" t="s">
        <v>3065</v>
      </c>
      <c r="C1240" t="s">
        <v>3066</v>
      </c>
      <c r="D1240" t="s">
        <v>27</v>
      </c>
      <c r="E1240" t="s">
        <v>28</v>
      </c>
    </row>
    <row r="1241" spans="1:5" x14ac:dyDescent="0.2">
      <c r="A1241" t="s">
        <v>3411</v>
      </c>
      <c r="B1241" t="s">
        <v>3412</v>
      </c>
      <c r="C1241" t="s">
        <v>3413</v>
      </c>
      <c r="D1241" t="s">
        <v>1126</v>
      </c>
      <c r="E1241" t="s">
        <v>3414</v>
      </c>
    </row>
    <row r="1242" spans="1:5" x14ac:dyDescent="0.2">
      <c r="A1242" t="s">
        <v>29</v>
      </c>
      <c r="B1242" t="s">
        <v>30</v>
      </c>
      <c r="C1242" t="s">
        <v>31</v>
      </c>
      <c r="D1242" t="s">
        <v>1006</v>
      </c>
      <c r="E1242" t="s">
        <v>1378</v>
      </c>
    </row>
    <row r="1243" spans="1:5" x14ac:dyDescent="0.2">
      <c r="A1243" t="s">
        <v>3067</v>
      </c>
      <c r="B1243" t="s">
        <v>3068</v>
      </c>
      <c r="C1243" t="s">
        <v>1620</v>
      </c>
      <c r="D1243" t="s">
        <v>1006</v>
      </c>
      <c r="E1243" t="s">
        <v>32</v>
      </c>
    </row>
    <row r="1244" spans="1:5" x14ac:dyDescent="0.2">
      <c r="A1244" t="s">
        <v>3069</v>
      </c>
      <c r="B1244" t="s">
        <v>3070</v>
      </c>
      <c r="C1244" t="s">
        <v>3071</v>
      </c>
      <c r="D1244" t="s">
        <v>1006</v>
      </c>
      <c r="E1244" t="s">
        <v>3072</v>
      </c>
    </row>
    <row r="1245" spans="1:5" x14ac:dyDescent="0.2">
      <c r="A1245" t="s">
        <v>3415</v>
      </c>
      <c r="B1245" t="s">
        <v>3416</v>
      </c>
      <c r="C1245" t="s">
        <v>3417</v>
      </c>
      <c r="D1245" t="s">
        <v>3418</v>
      </c>
      <c r="E1245" t="s">
        <v>3419</v>
      </c>
    </row>
    <row r="1246" spans="1:5" x14ac:dyDescent="0.2">
      <c r="A1246" t="s">
        <v>33</v>
      </c>
      <c r="B1246" t="s">
        <v>3420</v>
      </c>
      <c r="C1246" t="s">
        <v>1434</v>
      </c>
      <c r="D1246" t="s">
        <v>1006</v>
      </c>
      <c r="E1246" t="s">
        <v>1326</v>
      </c>
    </row>
    <row r="1247" spans="1:5" x14ac:dyDescent="0.2">
      <c r="A1247" t="s">
        <v>3073</v>
      </c>
      <c r="B1247" t="s">
        <v>3074</v>
      </c>
      <c r="C1247" t="s">
        <v>1044</v>
      </c>
      <c r="D1247" t="s">
        <v>1006</v>
      </c>
      <c r="E1247" t="s">
        <v>1012</v>
      </c>
    </row>
    <row r="1248" spans="1:5" x14ac:dyDescent="0.2">
      <c r="A1248" t="s">
        <v>35</v>
      </c>
      <c r="B1248" t="s">
        <v>36</v>
      </c>
      <c r="C1248" t="s">
        <v>37</v>
      </c>
      <c r="D1248" t="s">
        <v>1006</v>
      </c>
      <c r="E1248" t="s">
        <v>14</v>
      </c>
    </row>
    <row r="1249" spans="1:5" x14ac:dyDescent="0.2">
      <c r="A1249" t="s">
        <v>3075</v>
      </c>
      <c r="B1249" t="s">
        <v>3076</v>
      </c>
      <c r="C1249" t="s">
        <v>1005</v>
      </c>
      <c r="D1249" t="s">
        <v>1006</v>
      </c>
      <c r="E1249" t="s">
        <v>705</v>
      </c>
    </row>
    <row r="1250" spans="1:5" x14ac:dyDescent="0.2">
      <c r="A1250" t="s">
        <v>3077</v>
      </c>
      <c r="B1250" t="s">
        <v>3078</v>
      </c>
      <c r="C1250" t="s">
        <v>1038</v>
      </c>
      <c r="D1250" t="s">
        <v>1006</v>
      </c>
      <c r="E1250" t="s">
        <v>1039</v>
      </c>
    </row>
    <row r="1251" spans="1:5" x14ac:dyDescent="0.2">
      <c r="A1251" t="s">
        <v>3280</v>
      </c>
      <c r="B1251" t="s">
        <v>3281</v>
      </c>
      <c r="C1251" t="s">
        <v>1048</v>
      </c>
      <c r="D1251" t="s">
        <v>1006</v>
      </c>
      <c r="E1251" t="s">
        <v>3282</v>
      </c>
    </row>
    <row r="1252" spans="1:5" x14ac:dyDescent="0.2">
      <c r="A1252" t="s">
        <v>38</v>
      </c>
      <c r="B1252" t="s">
        <v>39</v>
      </c>
      <c r="C1252" t="s">
        <v>40</v>
      </c>
      <c r="D1252" t="s">
        <v>1006</v>
      </c>
      <c r="E1252" t="s">
        <v>41</v>
      </c>
    </row>
    <row r="1253" spans="1:5" x14ac:dyDescent="0.2">
      <c r="A1253" t="s">
        <v>3079</v>
      </c>
      <c r="B1253" t="s">
        <v>3080</v>
      </c>
      <c r="C1253" t="s">
        <v>485</v>
      </c>
      <c r="D1253" t="s">
        <v>1006</v>
      </c>
      <c r="E1253" t="s">
        <v>1534</v>
      </c>
    </row>
    <row r="1254" spans="1:5" x14ac:dyDescent="0.2">
      <c r="A1254" t="s">
        <v>3081</v>
      </c>
      <c r="B1254" t="s">
        <v>3421</v>
      </c>
      <c r="C1254" t="s">
        <v>1048</v>
      </c>
      <c r="D1254" t="s">
        <v>1006</v>
      </c>
      <c r="E1254" t="s">
        <v>1255</v>
      </c>
    </row>
    <row r="1255" spans="1:5" x14ac:dyDescent="0.2">
      <c r="A1255" t="s">
        <v>42</v>
      </c>
      <c r="B1255" t="s">
        <v>43</v>
      </c>
      <c r="C1255" t="s">
        <v>1269</v>
      </c>
      <c r="D1255" t="s">
        <v>1006</v>
      </c>
      <c r="E1255" t="s">
        <v>1270</v>
      </c>
    </row>
    <row r="1256" spans="1:5" x14ac:dyDescent="0.2">
      <c r="A1256" t="s">
        <v>44</v>
      </c>
      <c r="B1256" t="s">
        <v>45</v>
      </c>
      <c r="C1256" t="s">
        <v>1005</v>
      </c>
      <c r="D1256" t="s">
        <v>1006</v>
      </c>
      <c r="E1256" t="s">
        <v>46</v>
      </c>
    </row>
    <row r="1257" spans="1:5" x14ac:dyDescent="0.2">
      <c r="A1257" t="s">
        <v>3422</v>
      </c>
      <c r="B1257" t="s">
        <v>409</v>
      </c>
      <c r="C1257" t="s">
        <v>1015</v>
      </c>
      <c r="D1257" t="s">
        <v>1006</v>
      </c>
      <c r="E1257" t="s">
        <v>550</v>
      </c>
    </row>
    <row r="1258" spans="1:5" x14ac:dyDescent="0.2">
      <c r="A1258" t="s">
        <v>3082</v>
      </c>
      <c r="B1258" t="s">
        <v>3083</v>
      </c>
      <c r="C1258" t="s">
        <v>3084</v>
      </c>
      <c r="D1258" t="s">
        <v>1006</v>
      </c>
      <c r="E1258" t="s">
        <v>1378</v>
      </c>
    </row>
    <row r="1259" spans="1:5" x14ac:dyDescent="0.2">
      <c r="A1259" t="s">
        <v>3085</v>
      </c>
      <c r="B1259" t="s">
        <v>3086</v>
      </c>
      <c r="C1259" t="s">
        <v>3087</v>
      </c>
      <c r="D1259" t="s">
        <v>1006</v>
      </c>
      <c r="E1259" t="s">
        <v>1117</v>
      </c>
    </row>
    <row r="1260" spans="1:5" x14ac:dyDescent="0.2">
      <c r="A1260" t="s">
        <v>3088</v>
      </c>
      <c r="B1260" t="s">
        <v>3089</v>
      </c>
      <c r="C1260" t="s">
        <v>3090</v>
      </c>
      <c r="D1260" t="s">
        <v>1006</v>
      </c>
      <c r="E1260" t="s">
        <v>47</v>
      </c>
    </row>
    <row r="1261" spans="1:5" x14ac:dyDescent="0.2">
      <c r="A1261" t="s">
        <v>3091</v>
      </c>
      <c r="B1261" t="s">
        <v>3092</v>
      </c>
      <c r="C1261" t="s">
        <v>548</v>
      </c>
      <c r="D1261" t="s">
        <v>1006</v>
      </c>
      <c r="E1261" t="s">
        <v>48</v>
      </c>
    </row>
    <row r="1262" spans="1:5" x14ac:dyDescent="0.2">
      <c r="A1262" t="s">
        <v>49</v>
      </c>
    </row>
    <row r="1263" spans="1:5" x14ac:dyDescent="0.2">
      <c r="A1263" t="s">
        <v>50</v>
      </c>
      <c r="B1263" t="s">
        <v>3093</v>
      </c>
      <c r="C1263" t="s">
        <v>1005</v>
      </c>
      <c r="D1263" t="s">
        <v>1006</v>
      </c>
      <c r="E1263" t="s">
        <v>1272</v>
      </c>
    </row>
    <row r="1264" spans="1:5" x14ac:dyDescent="0.2">
      <c r="A1264" t="s">
        <v>3094</v>
      </c>
    </row>
    <row r="1265" spans="1:5" x14ac:dyDescent="0.2">
      <c r="A1265" t="s">
        <v>51</v>
      </c>
      <c r="B1265" t="s">
        <v>52</v>
      </c>
      <c r="C1265" t="s">
        <v>53</v>
      </c>
      <c r="D1265" t="s">
        <v>1006</v>
      </c>
      <c r="E1265" t="s">
        <v>54</v>
      </c>
    </row>
    <row r="1266" spans="1:5" x14ac:dyDescent="0.2">
      <c r="A1266" t="s">
        <v>3095</v>
      </c>
      <c r="B1266" t="s">
        <v>3096</v>
      </c>
      <c r="C1266" t="s">
        <v>1283</v>
      </c>
      <c r="D1266" t="s">
        <v>1006</v>
      </c>
      <c r="E1266" t="s">
        <v>1152</v>
      </c>
    </row>
    <row r="1267" spans="1:5" x14ac:dyDescent="0.2">
      <c r="A1267" t="s">
        <v>3097</v>
      </c>
      <c r="B1267" t="s">
        <v>3098</v>
      </c>
      <c r="C1267" t="s">
        <v>1610</v>
      </c>
      <c r="D1267" t="s">
        <v>1006</v>
      </c>
      <c r="E1267" t="s">
        <v>57</v>
      </c>
    </row>
    <row r="1268" spans="1:5" x14ac:dyDescent="0.2">
      <c r="A1268" t="s">
        <v>3099</v>
      </c>
      <c r="B1268" t="s">
        <v>3100</v>
      </c>
      <c r="C1268" t="s">
        <v>1241</v>
      </c>
      <c r="D1268" t="s">
        <v>1006</v>
      </c>
      <c r="E1268" t="s">
        <v>1190</v>
      </c>
    </row>
    <row r="1269" spans="1:5" x14ac:dyDescent="0.2">
      <c r="A1269" t="s">
        <v>55</v>
      </c>
      <c r="B1269" t="s">
        <v>56</v>
      </c>
      <c r="C1269" t="s">
        <v>1452</v>
      </c>
      <c r="D1269" t="s">
        <v>1006</v>
      </c>
      <c r="E1269" t="s">
        <v>191</v>
      </c>
    </row>
    <row r="1270" spans="1:5" x14ac:dyDescent="0.2">
      <c r="A1270" t="s">
        <v>3101</v>
      </c>
    </row>
    <row r="1271" spans="1:5" x14ac:dyDescent="0.2">
      <c r="A1271" t="s">
        <v>58</v>
      </c>
      <c r="B1271" t="s">
        <v>59</v>
      </c>
      <c r="C1271" t="s">
        <v>60</v>
      </c>
      <c r="D1271" t="s">
        <v>1006</v>
      </c>
      <c r="E1271" t="s">
        <v>61</v>
      </c>
    </row>
    <row r="1272" spans="1:5" x14ac:dyDescent="0.2">
      <c r="A1272" t="s">
        <v>2090</v>
      </c>
      <c r="B1272" t="s">
        <v>2091</v>
      </c>
      <c r="C1272" t="s">
        <v>1201</v>
      </c>
      <c r="D1272" t="s">
        <v>1006</v>
      </c>
      <c r="E1272" t="s">
        <v>1202</v>
      </c>
    </row>
    <row r="1273" spans="1:5" x14ac:dyDescent="0.2">
      <c r="A1273" t="s">
        <v>2092</v>
      </c>
      <c r="B1273" t="s">
        <v>2093</v>
      </c>
      <c r="C1273" t="s">
        <v>1065</v>
      </c>
      <c r="D1273" t="s">
        <v>1006</v>
      </c>
      <c r="E1273" t="s">
        <v>1066</v>
      </c>
    </row>
    <row r="1274" spans="1:5" x14ac:dyDescent="0.2">
      <c r="A1274" t="s">
        <v>62</v>
      </c>
      <c r="B1274" t="s">
        <v>63</v>
      </c>
      <c r="C1274" t="s">
        <v>1409</v>
      </c>
      <c r="D1274" t="s">
        <v>1006</v>
      </c>
      <c r="E1274" t="s">
        <v>1347</v>
      </c>
    </row>
    <row r="1275" spans="1:5" x14ac:dyDescent="0.2">
      <c r="A1275" t="s">
        <v>3102</v>
      </c>
      <c r="B1275" t="s">
        <v>3103</v>
      </c>
      <c r="C1275" t="s">
        <v>1044</v>
      </c>
      <c r="D1275" t="s">
        <v>1006</v>
      </c>
      <c r="E1275" t="s">
        <v>1012</v>
      </c>
    </row>
    <row r="1276" spans="1:5" x14ac:dyDescent="0.2">
      <c r="A1276" t="s">
        <v>64</v>
      </c>
      <c r="B1276" t="s">
        <v>65</v>
      </c>
      <c r="C1276" t="s">
        <v>1532</v>
      </c>
      <c r="D1276" t="s">
        <v>1006</v>
      </c>
      <c r="E1276" t="s">
        <v>1533</v>
      </c>
    </row>
    <row r="1277" spans="1:5" x14ac:dyDescent="0.2">
      <c r="A1277" t="s">
        <v>66</v>
      </c>
      <c r="B1277" t="s">
        <v>67</v>
      </c>
      <c r="C1277" t="s">
        <v>1044</v>
      </c>
      <c r="D1277" t="s">
        <v>1006</v>
      </c>
      <c r="E1277" t="s">
        <v>1012</v>
      </c>
    </row>
    <row r="1278" spans="1:5" x14ac:dyDescent="0.2">
      <c r="A1278" t="s">
        <v>3283</v>
      </c>
      <c r="B1278" t="s">
        <v>3284</v>
      </c>
      <c r="C1278" t="s">
        <v>1578</v>
      </c>
      <c r="D1278" t="s">
        <v>1006</v>
      </c>
      <c r="E1278" t="s">
        <v>1224</v>
      </c>
    </row>
    <row r="1279" spans="1:5" x14ac:dyDescent="0.2">
      <c r="A1279" t="s">
        <v>73</v>
      </c>
      <c r="B1279" t="s">
        <v>74</v>
      </c>
      <c r="C1279" t="s">
        <v>413</v>
      </c>
      <c r="D1279" t="s">
        <v>1006</v>
      </c>
      <c r="E1279" t="s">
        <v>75</v>
      </c>
    </row>
    <row r="1280" spans="1:5" x14ac:dyDescent="0.2">
      <c r="A1280" t="s">
        <v>3285</v>
      </c>
      <c r="B1280" t="s">
        <v>3286</v>
      </c>
      <c r="C1280" t="s">
        <v>1434</v>
      </c>
      <c r="D1280" t="s">
        <v>1006</v>
      </c>
      <c r="E1280" t="s">
        <v>1326</v>
      </c>
    </row>
    <row r="1281" spans="1:5" x14ac:dyDescent="0.2">
      <c r="A1281" t="s">
        <v>68</v>
      </c>
      <c r="B1281" t="s">
        <v>69</v>
      </c>
      <c r="C1281" t="s">
        <v>70</v>
      </c>
      <c r="D1281" t="s">
        <v>1060</v>
      </c>
      <c r="E1281" t="s">
        <v>71</v>
      </c>
    </row>
    <row r="1282" spans="1:5" x14ac:dyDescent="0.2">
      <c r="A1282" t="s">
        <v>72</v>
      </c>
      <c r="B1282" t="s">
        <v>709</v>
      </c>
      <c r="C1282" t="s">
        <v>710</v>
      </c>
      <c r="D1282" t="s">
        <v>1126</v>
      </c>
      <c r="E1282" t="s">
        <v>711</v>
      </c>
    </row>
    <row r="1283" spans="1:5" x14ac:dyDescent="0.2">
      <c r="A1283" t="s">
        <v>76</v>
      </c>
      <c r="B1283" t="s">
        <v>3287</v>
      </c>
      <c r="C1283" t="s">
        <v>1005</v>
      </c>
      <c r="D1283" t="s">
        <v>1006</v>
      </c>
      <c r="E1283" t="s">
        <v>77</v>
      </c>
    </row>
    <row r="1284" spans="1:5" x14ac:dyDescent="0.2">
      <c r="A1284" t="s">
        <v>3104</v>
      </c>
      <c r="B1284" t="s">
        <v>3105</v>
      </c>
      <c r="C1284" t="s">
        <v>1015</v>
      </c>
      <c r="D1284" t="s">
        <v>1006</v>
      </c>
      <c r="E1284" t="s">
        <v>78</v>
      </c>
    </row>
    <row r="1285" spans="1:5" x14ac:dyDescent="0.2">
      <c r="A1285" t="s">
        <v>2094</v>
      </c>
      <c r="B1285" t="s">
        <v>2095</v>
      </c>
      <c r="C1285" t="s">
        <v>1005</v>
      </c>
      <c r="D1285" t="s">
        <v>1006</v>
      </c>
      <c r="E1285" t="s">
        <v>1021</v>
      </c>
    </row>
    <row r="1286" spans="1:5" x14ac:dyDescent="0.2">
      <c r="A1286" t="s">
        <v>3423</v>
      </c>
      <c r="B1286" t="s">
        <v>2096</v>
      </c>
      <c r="C1286" t="s">
        <v>79</v>
      </c>
      <c r="D1286" t="s">
        <v>1006</v>
      </c>
      <c r="E1286" t="s">
        <v>1673</v>
      </c>
    </row>
    <row r="1287" spans="1:5" x14ac:dyDescent="0.2">
      <c r="A1287" t="s">
        <v>3106</v>
      </c>
      <c r="B1287" t="s">
        <v>3107</v>
      </c>
      <c r="C1287" t="s">
        <v>1005</v>
      </c>
      <c r="D1287" t="s">
        <v>1006</v>
      </c>
      <c r="E1287" t="s">
        <v>1085</v>
      </c>
    </row>
    <row r="1288" spans="1:5" x14ac:dyDescent="0.2">
      <c r="A1288" t="s">
        <v>3108</v>
      </c>
      <c r="B1288" t="s">
        <v>3109</v>
      </c>
      <c r="C1288" t="s">
        <v>1065</v>
      </c>
      <c r="D1288" t="s">
        <v>1006</v>
      </c>
      <c r="E1288" t="s">
        <v>80</v>
      </c>
    </row>
    <row r="1289" spans="1:5" x14ac:dyDescent="0.2">
      <c r="A1289" t="s">
        <v>3288</v>
      </c>
      <c r="C1289" t="s">
        <v>839</v>
      </c>
      <c r="D1289" t="s">
        <v>1006</v>
      </c>
      <c r="E1289" t="s">
        <v>840</v>
      </c>
    </row>
    <row r="1290" spans="1:5" x14ac:dyDescent="0.2">
      <c r="A1290" t="s">
        <v>3110</v>
      </c>
      <c r="B1290" t="s">
        <v>3111</v>
      </c>
      <c r="C1290" t="s">
        <v>1048</v>
      </c>
      <c r="D1290" t="s">
        <v>1006</v>
      </c>
      <c r="E1290" t="s">
        <v>81</v>
      </c>
    </row>
    <row r="1291" spans="1:5" x14ac:dyDescent="0.2">
      <c r="A1291" t="s">
        <v>82</v>
      </c>
      <c r="B1291" t="s">
        <v>83</v>
      </c>
      <c r="C1291" t="s">
        <v>1005</v>
      </c>
      <c r="D1291" t="s">
        <v>1006</v>
      </c>
      <c r="E1291" t="s">
        <v>84</v>
      </c>
    </row>
    <row r="1292" spans="1:5" x14ac:dyDescent="0.2">
      <c r="A1292" t="s">
        <v>85</v>
      </c>
      <c r="B1292" t="s">
        <v>86</v>
      </c>
      <c r="C1292" t="s">
        <v>1409</v>
      </c>
      <c r="D1292" t="s">
        <v>1006</v>
      </c>
      <c r="E1292" t="s">
        <v>87</v>
      </c>
    </row>
    <row r="1293" spans="1:5" x14ac:dyDescent="0.2">
      <c r="A1293" t="s">
        <v>3112</v>
      </c>
      <c r="B1293" t="s">
        <v>3113</v>
      </c>
      <c r="C1293" t="s">
        <v>3114</v>
      </c>
      <c r="D1293" t="s">
        <v>1006</v>
      </c>
      <c r="E1293" t="s">
        <v>1238</v>
      </c>
    </row>
    <row r="1294" spans="1:5" x14ac:dyDescent="0.2">
      <c r="A1294" t="s">
        <v>88</v>
      </c>
    </row>
    <row r="1295" spans="1:5" x14ac:dyDescent="0.2">
      <c r="A1295" t="s">
        <v>3115</v>
      </c>
      <c r="B1295" t="s">
        <v>89</v>
      </c>
      <c r="C1295" t="s">
        <v>1065</v>
      </c>
      <c r="D1295" t="s">
        <v>1006</v>
      </c>
      <c r="E1295" t="s">
        <v>1066</v>
      </c>
    </row>
    <row r="1296" spans="1:5" x14ac:dyDescent="0.2">
      <c r="A1296" t="s">
        <v>90</v>
      </c>
      <c r="B1296" t="s">
        <v>2097</v>
      </c>
      <c r="C1296" t="s">
        <v>1048</v>
      </c>
      <c r="D1296" t="s">
        <v>1006</v>
      </c>
      <c r="E1296" t="s">
        <v>1570</v>
      </c>
    </row>
    <row r="1297" spans="1:5" x14ac:dyDescent="0.2">
      <c r="A1297" t="s">
        <v>3116</v>
      </c>
      <c r="B1297" t="s">
        <v>3117</v>
      </c>
      <c r="C1297" t="s">
        <v>839</v>
      </c>
      <c r="D1297" t="s">
        <v>1006</v>
      </c>
      <c r="E1297" t="s">
        <v>840</v>
      </c>
    </row>
    <row r="1298" spans="1:5" x14ac:dyDescent="0.2">
      <c r="A1298" t="s">
        <v>2098</v>
      </c>
      <c r="B1298" t="s">
        <v>2099</v>
      </c>
      <c r="C1298" t="s">
        <v>1227</v>
      </c>
      <c r="D1298" t="s">
        <v>1006</v>
      </c>
      <c r="E1298" t="s">
        <v>1228</v>
      </c>
    </row>
    <row r="1299" spans="1:5" x14ac:dyDescent="0.2">
      <c r="A1299" t="s">
        <v>91</v>
      </c>
    </row>
    <row r="1300" spans="1:5" x14ac:dyDescent="0.2">
      <c r="A1300" t="s">
        <v>92</v>
      </c>
      <c r="B1300" t="s">
        <v>589</v>
      </c>
      <c r="C1300" t="s">
        <v>1044</v>
      </c>
      <c r="D1300" t="s">
        <v>1006</v>
      </c>
      <c r="E1300" t="s">
        <v>1012</v>
      </c>
    </row>
    <row r="1301" spans="1:5" x14ac:dyDescent="0.2">
      <c r="A1301" t="s">
        <v>93</v>
      </c>
      <c r="B1301" t="s">
        <v>94</v>
      </c>
      <c r="C1301" t="s">
        <v>1283</v>
      </c>
      <c r="D1301" t="s">
        <v>1006</v>
      </c>
      <c r="E1301" t="s">
        <v>1152</v>
      </c>
    </row>
    <row r="1302" spans="1:5" x14ac:dyDescent="0.2">
      <c r="A1302" t="s">
        <v>95</v>
      </c>
      <c r="B1302" t="s">
        <v>96</v>
      </c>
      <c r="C1302" t="s">
        <v>811</v>
      </c>
      <c r="D1302" t="s">
        <v>1006</v>
      </c>
      <c r="E1302" t="s">
        <v>812</v>
      </c>
    </row>
    <row r="1303" spans="1:5" x14ac:dyDescent="0.2">
      <c r="A1303" t="s">
        <v>97</v>
      </c>
      <c r="B1303" t="s">
        <v>98</v>
      </c>
      <c r="C1303" t="s">
        <v>1121</v>
      </c>
      <c r="D1303" t="s">
        <v>1006</v>
      </c>
      <c r="E1303" t="s">
        <v>429</v>
      </c>
    </row>
    <row r="1304" spans="1:5" x14ac:dyDescent="0.2">
      <c r="A1304" t="s">
        <v>99</v>
      </c>
      <c r="B1304" t="s">
        <v>100</v>
      </c>
      <c r="C1304" t="s">
        <v>1044</v>
      </c>
      <c r="D1304" t="s">
        <v>1006</v>
      </c>
      <c r="E1304" t="s">
        <v>1012</v>
      </c>
    </row>
    <row r="1305" spans="1:5" x14ac:dyDescent="0.2">
      <c r="A1305" t="s">
        <v>3118</v>
      </c>
      <c r="B1305" t="s">
        <v>3119</v>
      </c>
      <c r="C1305" t="s">
        <v>1005</v>
      </c>
      <c r="D1305" t="s">
        <v>1006</v>
      </c>
      <c r="E1305" t="s">
        <v>1085</v>
      </c>
    </row>
    <row r="1306" spans="1:5" x14ac:dyDescent="0.2">
      <c r="A1306" t="s">
        <v>101</v>
      </c>
      <c r="B1306" t="s">
        <v>102</v>
      </c>
      <c r="C1306" t="s">
        <v>103</v>
      </c>
      <c r="D1306" t="s">
        <v>1006</v>
      </c>
      <c r="E1306" t="s">
        <v>104</v>
      </c>
    </row>
    <row r="1307" spans="1:5" x14ac:dyDescent="0.2">
      <c r="A1307" t="s">
        <v>2100</v>
      </c>
      <c r="B1307" t="s">
        <v>2101</v>
      </c>
      <c r="C1307" t="s">
        <v>1409</v>
      </c>
      <c r="D1307" t="s">
        <v>1006</v>
      </c>
      <c r="E1307" t="s">
        <v>2102</v>
      </c>
    </row>
    <row r="1308" spans="1:5" x14ac:dyDescent="0.2">
      <c r="A1308" t="s">
        <v>3120</v>
      </c>
      <c r="B1308" t="s">
        <v>3121</v>
      </c>
      <c r="C1308" t="s">
        <v>839</v>
      </c>
      <c r="D1308" t="s">
        <v>105</v>
      </c>
      <c r="E1308" t="s">
        <v>106</v>
      </c>
    </row>
    <row r="1309" spans="1:5" x14ac:dyDescent="0.2">
      <c r="A1309" t="s">
        <v>3122</v>
      </c>
      <c r="B1309" t="s">
        <v>3123</v>
      </c>
      <c r="C1309" t="s">
        <v>3124</v>
      </c>
      <c r="D1309" t="s">
        <v>1107</v>
      </c>
      <c r="E1309" t="s">
        <v>107</v>
      </c>
    </row>
    <row r="1310" spans="1:5" x14ac:dyDescent="0.2">
      <c r="A1310" t="s">
        <v>108</v>
      </c>
    </row>
    <row r="1311" spans="1:5" x14ac:dyDescent="0.2">
      <c r="A1311" t="s">
        <v>109</v>
      </c>
      <c r="B1311" t="s">
        <v>1408</v>
      </c>
      <c r="C1311" t="s">
        <v>1409</v>
      </c>
      <c r="D1311" t="s">
        <v>1006</v>
      </c>
      <c r="E1311" t="s">
        <v>110</v>
      </c>
    </row>
    <row r="1312" spans="1:5" x14ac:dyDescent="0.2">
      <c r="A1312" t="s">
        <v>2103</v>
      </c>
      <c r="B1312" t="s">
        <v>111</v>
      </c>
      <c r="C1312" t="s">
        <v>1337</v>
      </c>
      <c r="D1312" t="s">
        <v>1006</v>
      </c>
      <c r="E1312" t="s">
        <v>1692</v>
      </c>
    </row>
    <row r="1313" spans="1:5" x14ac:dyDescent="0.2">
      <c r="A1313" t="s">
        <v>112</v>
      </c>
      <c r="B1313" t="s">
        <v>113</v>
      </c>
      <c r="C1313" t="s">
        <v>1409</v>
      </c>
      <c r="D1313" t="s">
        <v>1006</v>
      </c>
      <c r="E1313" t="s">
        <v>1347</v>
      </c>
    </row>
    <row r="1314" spans="1:5" x14ac:dyDescent="0.2">
      <c r="A1314" t="s">
        <v>3125</v>
      </c>
      <c r="B1314" t="s">
        <v>3126</v>
      </c>
      <c r="C1314" t="s">
        <v>3127</v>
      </c>
      <c r="D1314" t="s">
        <v>1126</v>
      </c>
      <c r="E1314" t="s">
        <v>114</v>
      </c>
    </row>
    <row r="1315" spans="1:5" x14ac:dyDescent="0.2">
      <c r="A1315" t="s">
        <v>3424</v>
      </c>
      <c r="B1315" t="s">
        <v>3425</v>
      </c>
      <c r="C1315" t="s">
        <v>1065</v>
      </c>
      <c r="D1315" t="s">
        <v>1006</v>
      </c>
      <c r="E1315" t="s">
        <v>1066</v>
      </c>
    </row>
    <row r="1316" spans="1:5" x14ac:dyDescent="0.2">
      <c r="A1316" t="s">
        <v>3128</v>
      </c>
      <c r="B1316" t="s">
        <v>3129</v>
      </c>
      <c r="C1316" t="s">
        <v>1155</v>
      </c>
      <c r="D1316" t="s">
        <v>1006</v>
      </c>
      <c r="E1316" t="s">
        <v>1156</v>
      </c>
    </row>
    <row r="1317" spans="1:5" x14ac:dyDescent="0.2">
      <c r="A1317" t="s">
        <v>115</v>
      </c>
      <c r="B1317" t="s">
        <v>3289</v>
      </c>
      <c r="C1317" t="s">
        <v>1227</v>
      </c>
      <c r="D1317" t="s">
        <v>1006</v>
      </c>
      <c r="E1317" t="s">
        <v>1228</v>
      </c>
    </row>
    <row r="1318" spans="1:5" x14ac:dyDescent="0.2">
      <c r="A1318" t="s">
        <v>3130</v>
      </c>
      <c r="B1318" t="s">
        <v>3131</v>
      </c>
      <c r="C1318" t="s">
        <v>413</v>
      </c>
      <c r="D1318" t="s">
        <v>1006</v>
      </c>
    </row>
    <row r="1319" spans="1:5" x14ac:dyDescent="0.2">
      <c r="A1319" t="s">
        <v>3132</v>
      </c>
      <c r="B1319" t="s">
        <v>3133</v>
      </c>
      <c r="C1319" t="s">
        <v>531</v>
      </c>
      <c r="D1319" t="s">
        <v>1006</v>
      </c>
      <c r="E1319" t="s">
        <v>1385</v>
      </c>
    </row>
    <row r="1320" spans="1:5" x14ac:dyDescent="0.2">
      <c r="A1320" t="s">
        <v>3134</v>
      </c>
      <c r="B1320" t="s">
        <v>3135</v>
      </c>
      <c r="C1320" t="s">
        <v>116</v>
      </c>
      <c r="D1320" t="s">
        <v>1006</v>
      </c>
      <c r="E1320" t="s">
        <v>3136</v>
      </c>
    </row>
    <row r="1321" spans="1:5" x14ac:dyDescent="0.2">
      <c r="A1321" t="s">
        <v>3137</v>
      </c>
      <c r="B1321" t="s">
        <v>3138</v>
      </c>
      <c r="C1321" t="s">
        <v>1426</v>
      </c>
      <c r="D1321" t="s">
        <v>1006</v>
      </c>
      <c r="E1321" t="s">
        <v>1212</v>
      </c>
    </row>
  </sheetData>
  <phoneticPr fontId="0" type="noConversion"/>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21"/>
  <sheetViews>
    <sheetView workbookViewId="0">
      <selection activeCell="B4" sqref="B4"/>
    </sheetView>
  </sheetViews>
  <sheetFormatPr defaultRowHeight="12.75" x14ac:dyDescent="0.2"/>
  <cols>
    <col min="1" max="1" width="11.140625" customWidth="1"/>
  </cols>
  <sheetData>
    <row r="1" spans="1:1" x14ac:dyDescent="0.2">
      <c r="A1" t="s">
        <v>3496</v>
      </c>
    </row>
    <row r="2" spans="1:1" x14ac:dyDescent="0.2">
      <c r="A2">
        <v>1</v>
      </c>
    </row>
    <row r="3" spans="1:1" x14ac:dyDescent="0.2">
      <c r="A3">
        <v>2</v>
      </c>
    </row>
    <row r="4" spans="1:1" x14ac:dyDescent="0.2">
      <c r="A4">
        <v>3</v>
      </c>
    </row>
    <row r="5" spans="1:1" x14ac:dyDescent="0.2">
      <c r="A5">
        <v>4</v>
      </c>
    </row>
    <row r="6" spans="1:1" x14ac:dyDescent="0.2">
      <c r="A6">
        <v>5</v>
      </c>
    </row>
    <row r="7" spans="1:1" x14ac:dyDescent="0.2">
      <c r="A7">
        <v>6</v>
      </c>
    </row>
    <row r="8" spans="1:1" x14ac:dyDescent="0.2">
      <c r="A8">
        <v>7</v>
      </c>
    </row>
    <row r="9" spans="1:1" x14ac:dyDescent="0.2">
      <c r="A9">
        <v>8</v>
      </c>
    </row>
    <row r="10" spans="1:1" x14ac:dyDescent="0.2">
      <c r="A10">
        <v>9</v>
      </c>
    </row>
    <row r="11" spans="1:1" x14ac:dyDescent="0.2">
      <c r="A11">
        <v>10</v>
      </c>
    </row>
    <row r="12" spans="1:1" x14ac:dyDescent="0.2">
      <c r="A12">
        <v>11</v>
      </c>
    </row>
    <row r="13" spans="1:1" x14ac:dyDescent="0.2">
      <c r="A13">
        <v>12</v>
      </c>
    </row>
    <row r="14" spans="1:1" x14ac:dyDescent="0.2">
      <c r="A14">
        <v>13</v>
      </c>
    </row>
    <row r="15" spans="1:1" x14ac:dyDescent="0.2">
      <c r="A15">
        <v>14</v>
      </c>
    </row>
    <row r="16" spans="1:1" x14ac:dyDescent="0.2">
      <c r="A16">
        <v>15</v>
      </c>
    </row>
    <row r="17" spans="1:1" x14ac:dyDescent="0.2">
      <c r="A17">
        <v>16</v>
      </c>
    </row>
    <row r="18" spans="1:1" x14ac:dyDescent="0.2">
      <c r="A18">
        <v>17</v>
      </c>
    </row>
    <row r="19" spans="1:1" x14ac:dyDescent="0.2">
      <c r="A19">
        <v>18</v>
      </c>
    </row>
    <row r="20" spans="1:1" x14ac:dyDescent="0.2">
      <c r="A20">
        <v>19</v>
      </c>
    </row>
    <row r="21" spans="1:1" x14ac:dyDescent="0.2">
      <c r="A21">
        <v>20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31"/>
  <sheetViews>
    <sheetView zoomScale="150" zoomScaleNormal="150" workbookViewId="0">
      <selection activeCell="D24" sqref="D24"/>
    </sheetView>
  </sheetViews>
  <sheetFormatPr defaultRowHeight="15" customHeight="1" x14ac:dyDescent="0.2"/>
  <cols>
    <col min="1" max="1" width="2.28515625" style="54" customWidth="1"/>
    <col min="2" max="2" width="3.7109375" style="54" customWidth="1"/>
    <col min="3" max="3" width="37.7109375" style="54" customWidth="1"/>
    <col min="4" max="4" width="5" style="54" customWidth="1"/>
    <col min="5" max="5" width="29.28515625" style="54" customWidth="1"/>
    <col min="6" max="6" width="10.85546875" style="54" customWidth="1"/>
    <col min="7" max="16384" width="9.140625" style="54"/>
  </cols>
  <sheetData>
    <row r="1" spans="1:6" s="50" customFormat="1" ht="12.95" customHeight="1" x14ac:dyDescent="0.2">
      <c r="A1" s="131" t="s">
        <v>982</v>
      </c>
      <c r="B1" s="131"/>
      <c r="C1" s="131"/>
      <c r="D1" s="131"/>
      <c r="E1" s="131"/>
      <c r="F1" s="131"/>
    </row>
    <row r="2" spans="1:6" s="50" customFormat="1" ht="12.95" customHeight="1" x14ac:dyDescent="0.2">
      <c r="A2" s="131" t="s">
        <v>983</v>
      </c>
      <c r="B2" s="131"/>
      <c r="C2" s="131"/>
      <c r="D2" s="131"/>
      <c r="E2" s="131"/>
      <c r="F2" s="131"/>
    </row>
    <row r="3" spans="1:6" s="50" customFormat="1" ht="12" customHeight="1" x14ac:dyDescent="0.2">
      <c r="B3" s="51"/>
    </row>
    <row r="4" spans="1:6" s="50" customFormat="1" ht="12.95" customHeight="1" x14ac:dyDescent="0.2">
      <c r="A4" s="131" t="s">
        <v>984</v>
      </c>
      <c r="B4" s="131"/>
      <c r="C4" s="131"/>
      <c r="D4" s="131"/>
      <c r="E4" s="131"/>
      <c r="F4" s="131"/>
    </row>
    <row r="5" spans="1:6" s="50" customFormat="1" ht="12" customHeight="1" x14ac:dyDescent="0.2"/>
    <row r="6" spans="1:6" s="50" customFormat="1" ht="12.95" customHeight="1" x14ac:dyDescent="0.2">
      <c r="A6" s="131">
        <f>ContractNbr</f>
        <v>0</v>
      </c>
      <c r="B6" s="131"/>
      <c r="C6" s="131"/>
      <c r="D6" s="131"/>
      <c r="E6" s="131"/>
      <c r="F6" s="131"/>
    </row>
    <row r="7" spans="1:6" s="50" customFormat="1" ht="12.95" customHeight="1" x14ac:dyDescent="0.2">
      <c r="A7" s="131" t="str">
        <f>ContractName</f>
        <v>MASTER TO COPY TO NEW FOLDER</v>
      </c>
      <c r="B7" s="131"/>
      <c r="C7" s="131"/>
      <c r="D7" s="131"/>
      <c r="E7" s="131"/>
      <c r="F7" s="131"/>
    </row>
    <row r="8" spans="1:6" s="50" customFormat="1" ht="12.95" customHeight="1" x14ac:dyDescent="0.2">
      <c r="A8" s="131" t="s">
        <v>985</v>
      </c>
      <c r="B8" s="131"/>
      <c r="C8" s="131"/>
      <c r="D8" s="131"/>
      <c r="E8" s="131"/>
      <c r="F8" s="131"/>
    </row>
    <row r="9" spans="1:6" s="50" customFormat="1" ht="12" customHeight="1" x14ac:dyDescent="0.2">
      <c r="B9" s="51"/>
    </row>
    <row r="10" spans="1:6" s="50" customFormat="1" ht="12.95" customHeight="1" x14ac:dyDescent="0.2">
      <c r="A10" s="52" t="s">
        <v>3470</v>
      </c>
    </row>
    <row r="11" spans="1:6" s="50" customFormat="1" ht="12.95" customHeight="1" x14ac:dyDescent="0.2">
      <c r="B11" s="53"/>
      <c r="C11" s="50" t="s">
        <v>3451</v>
      </c>
      <c r="D11" s="53"/>
      <c r="E11" s="50" t="s">
        <v>3454</v>
      </c>
    </row>
    <row r="12" spans="1:6" s="50" customFormat="1" ht="12.95" customHeight="1" x14ac:dyDescent="0.2">
      <c r="B12" s="53"/>
      <c r="C12" s="50" t="s">
        <v>3452</v>
      </c>
      <c r="D12" s="53"/>
      <c r="E12" s="50" t="s">
        <v>3455</v>
      </c>
    </row>
    <row r="13" spans="1:6" s="50" customFormat="1" ht="12.95" customHeight="1" x14ac:dyDescent="0.2">
      <c r="B13" s="53"/>
      <c r="C13" s="50" t="s">
        <v>3453</v>
      </c>
      <c r="D13" s="53"/>
      <c r="E13" s="50" t="s">
        <v>3484</v>
      </c>
    </row>
    <row r="14" spans="1:6" s="50" customFormat="1" ht="12.95" customHeight="1" x14ac:dyDescent="0.2">
      <c r="B14" s="53"/>
      <c r="C14" s="50" t="s">
        <v>3498</v>
      </c>
    </row>
    <row r="15" spans="1:6" s="50" customFormat="1" ht="12.95" customHeight="1" x14ac:dyDescent="0.2"/>
    <row r="16" spans="1:6" s="50" customFormat="1" ht="12.95" customHeight="1" x14ac:dyDescent="0.2">
      <c r="A16" s="52" t="s">
        <v>1746</v>
      </c>
    </row>
    <row r="17" spans="1:6" s="50" customFormat="1" ht="12.95" customHeight="1" x14ac:dyDescent="0.2">
      <c r="B17" s="53"/>
      <c r="C17" s="50" t="s">
        <v>3456</v>
      </c>
      <c r="D17" s="53"/>
      <c r="E17" s="50" t="s">
        <v>3459</v>
      </c>
    </row>
    <row r="18" spans="1:6" s="50" customFormat="1" ht="12.95" customHeight="1" x14ac:dyDescent="0.2">
      <c r="B18" s="53"/>
      <c r="C18" s="50" t="s">
        <v>3457</v>
      </c>
      <c r="D18" s="53"/>
      <c r="E18" s="50" t="s">
        <v>3460</v>
      </c>
    </row>
    <row r="19" spans="1:6" s="50" customFormat="1" ht="12.95" customHeight="1" x14ac:dyDescent="0.2">
      <c r="B19" s="53"/>
      <c r="C19" s="50" t="s">
        <v>3458</v>
      </c>
      <c r="D19" s="53"/>
      <c r="E19" s="50" t="s">
        <v>3461</v>
      </c>
    </row>
    <row r="20" spans="1:6" s="50" customFormat="1" ht="12.95" customHeight="1" x14ac:dyDescent="0.2">
      <c r="B20" s="53"/>
      <c r="C20" s="50" t="s">
        <v>3472</v>
      </c>
    </row>
    <row r="21" spans="1:6" s="50" customFormat="1" ht="12" customHeight="1" x14ac:dyDescent="0.2">
      <c r="C21" s="128"/>
      <c r="D21" s="130"/>
      <c r="E21" s="130"/>
    </row>
    <row r="22" spans="1:6" s="50" customFormat="1" ht="12.95" customHeight="1" x14ac:dyDescent="0.2"/>
    <row r="23" spans="1:6" s="50" customFormat="1" ht="12" customHeight="1" x14ac:dyDescent="0.2">
      <c r="A23" s="52" t="s">
        <v>3462</v>
      </c>
    </row>
    <row r="24" spans="1:6" s="50" customFormat="1" ht="12" x14ac:dyDescent="0.2">
      <c r="B24" s="53"/>
      <c r="C24" s="50" t="s">
        <v>3473</v>
      </c>
      <c r="D24" s="53"/>
      <c r="E24" s="50" t="s">
        <v>3463</v>
      </c>
    </row>
    <row r="25" spans="1:6" s="50" customFormat="1" ht="12.75" x14ac:dyDescent="0.2">
      <c r="C25" s="128"/>
      <c r="D25" s="129"/>
      <c r="E25" s="129"/>
    </row>
    <row r="26" spans="1:6" s="50" customFormat="1" ht="12" x14ac:dyDescent="0.2"/>
    <row r="27" spans="1:6" s="50" customFormat="1" ht="12" x14ac:dyDescent="0.2">
      <c r="A27" s="50" t="s">
        <v>1747</v>
      </c>
    </row>
    <row r="28" spans="1:6" s="50" customFormat="1" ht="75" customHeight="1" x14ac:dyDescent="0.2">
      <c r="B28" s="128"/>
      <c r="C28" s="130"/>
      <c r="D28" s="130"/>
      <c r="E28" s="130"/>
    </row>
    <row r="29" spans="1:6" s="50" customFormat="1" ht="12" x14ac:dyDescent="0.2"/>
    <row r="30" spans="1:6" ht="12" x14ac:dyDescent="0.2">
      <c r="A30" s="58" t="s">
        <v>1748</v>
      </c>
      <c r="B30" s="58"/>
      <c r="C30" s="50"/>
      <c r="D30" s="50"/>
      <c r="E30" s="50"/>
      <c r="F30" s="58"/>
    </row>
    <row r="31" spans="1:6" ht="75" customHeight="1" x14ac:dyDescent="0.2">
      <c r="A31" s="58"/>
      <c r="B31" s="128"/>
      <c r="C31" s="130"/>
      <c r="D31" s="130"/>
      <c r="E31" s="130"/>
      <c r="F31" s="58"/>
    </row>
    <row r="32" spans="1:6" ht="12.95" customHeight="1" x14ac:dyDescent="0.2">
      <c r="A32" s="58"/>
      <c r="B32" s="58"/>
      <c r="C32" s="58"/>
      <c r="D32" s="58"/>
      <c r="E32" s="58"/>
      <c r="F32" s="58"/>
    </row>
    <row r="33" spans="1:6" ht="12.95" customHeight="1" x14ac:dyDescent="0.2">
      <c r="A33" s="58"/>
      <c r="B33" s="58"/>
      <c r="C33" s="58"/>
      <c r="D33" s="58"/>
      <c r="E33" s="58"/>
      <c r="F33" s="58"/>
    </row>
    <row r="34" spans="1:6" s="50" customFormat="1" ht="12.95" customHeight="1" x14ac:dyDescent="0.2">
      <c r="A34" s="55"/>
      <c r="B34" s="55"/>
      <c r="C34" s="55"/>
      <c r="E34" s="55"/>
    </row>
    <row r="35" spans="1:6" s="50" customFormat="1" ht="12.95" customHeight="1" x14ac:dyDescent="0.2">
      <c r="A35" s="57" t="s">
        <v>3464</v>
      </c>
      <c r="C35" s="57"/>
      <c r="D35" s="57"/>
      <c r="E35" s="57" t="s">
        <v>3465</v>
      </c>
    </row>
    <row r="36" spans="1:6" s="50" customFormat="1" ht="12.95" customHeight="1" x14ac:dyDescent="0.2">
      <c r="B36" s="58"/>
      <c r="C36" s="58"/>
      <c r="D36" s="58"/>
      <c r="E36" s="58"/>
    </row>
    <row r="37" spans="1:6" s="50" customFormat="1" ht="12.95" customHeight="1" x14ac:dyDescent="0.2">
      <c r="A37" s="55"/>
      <c r="B37" s="55"/>
      <c r="C37" s="55"/>
      <c r="E37" s="55"/>
    </row>
    <row r="38" spans="1:6" s="50" customFormat="1" ht="12.95" customHeight="1" x14ac:dyDescent="0.2">
      <c r="A38" s="57" t="s">
        <v>3466</v>
      </c>
      <c r="C38" s="57"/>
      <c r="D38" s="57"/>
      <c r="E38" s="57" t="s">
        <v>3465</v>
      </c>
    </row>
    <row r="39" spans="1:6" s="50" customFormat="1" ht="12.95" customHeight="1" x14ac:dyDescent="0.2"/>
    <row r="40" spans="1:6" s="50" customFormat="1" ht="12.95" customHeight="1" x14ac:dyDescent="0.2">
      <c r="A40" s="55"/>
      <c r="B40" s="55"/>
      <c r="C40" s="55"/>
      <c r="E40" s="55"/>
    </row>
    <row r="41" spans="1:6" s="50" customFormat="1" ht="12.95" customHeight="1" x14ac:dyDescent="0.2">
      <c r="A41" s="57" t="s">
        <v>3467</v>
      </c>
      <c r="C41" s="57"/>
      <c r="D41" s="57"/>
      <c r="E41" s="57" t="s">
        <v>3465</v>
      </c>
    </row>
    <row r="42" spans="1:6" s="50" customFormat="1" ht="12.95" customHeight="1" x14ac:dyDescent="0.2">
      <c r="A42" s="57"/>
      <c r="C42" s="57"/>
      <c r="D42" s="57"/>
      <c r="E42" s="57"/>
    </row>
    <row r="43" spans="1:6" s="50" customFormat="1" ht="12.95" customHeight="1" x14ac:dyDescent="0.2">
      <c r="A43" s="55"/>
      <c r="B43" s="55"/>
      <c r="C43" s="55"/>
      <c r="E43" s="55"/>
    </row>
    <row r="44" spans="1:6" s="50" customFormat="1" ht="12.95" customHeight="1" x14ac:dyDescent="0.2">
      <c r="A44" s="57" t="s">
        <v>3468</v>
      </c>
      <c r="C44" s="57"/>
      <c r="D44" s="57"/>
      <c r="E44" s="57" t="s">
        <v>3465</v>
      </c>
    </row>
    <row r="45" spans="1:6" s="50" customFormat="1" ht="12.95" customHeight="1" x14ac:dyDescent="0.2"/>
    <row r="46" spans="1:6" s="50" customFormat="1" ht="12.95" customHeight="1" x14ac:dyDescent="0.2">
      <c r="A46" s="55"/>
      <c r="B46" s="55"/>
      <c r="C46" s="55"/>
    </row>
    <row r="47" spans="1:6" s="50" customFormat="1" ht="12.95" customHeight="1" x14ac:dyDescent="0.2">
      <c r="A47" s="56" t="s">
        <v>3469</v>
      </c>
    </row>
    <row r="48" spans="1:6" s="50" customFormat="1" ht="12.95" customHeight="1" x14ac:dyDescent="0.2"/>
    <row r="49" s="50" customFormat="1" ht="12.95" customHeight="1" x14ac:dyDescent="0.2"/>
    <row r="50" s="50" customFormat="1" ht="12.95" customHeight="1" x14ac:dyDescent="0.2"/>
    <row r="51" s="50" customFormat="1" ht="12.95" customHeight="1" x14ac:dyDescent="0.2"/>
    <row r="52" s="50" customFormat="1" ht="12.95" customHeight="1" x14ac:dyDescent="0.2"/>
    <row r="53" s="50" customFormat="1" ht="12.95" customHeight="1" x14ac:dyDescent="0.2"/>
    <row r="54" s="50" customFormat="1" ht="12.95" customHeight="1" x14ac:dyDescent="0.2"/>
    <row r="55" s="50" customFormat="1" ht="12.95" customHeight="1" x14ac:dyDescent="0.2"/>
    <row r="56" s="50" customFormat="1" ht="12.95" customHeight="1" x14ac:dyDescent="0.2"/>
    <row r="57" s="50" customFormat="1" ht="12.95" customHeight="1" x14ac:dyDescent="0.2"/>
    <row r="58" s="50" customFormat="1" ht="12.95" customHeight="1" x14ac:dyDescent="0.2"/>
    <row r="59" s="50" customFormat="1" ht="12.95" customHeight="1" x14ac:dyDescent="0.2"/>
    <row r="60" s="50" customFormat="1" ht="12.95" customHeight="1" x14ac:dyDescent="0.2"/>
    <row r="61" s="50" customFormat="1" ht="12.95" customHeight="1" x14ac:dyDescent="0.2"/>
    <row r="62" s="50" customFormat="1" ht="12.95" customHeight="1" x14ac:dyDescent="0.2"/>
    <row r="63" s="50" customFormat="1" ht="12.95" customHeight="1" x14ac:dyDescent="0.2"/>
    <row r="64" s="50" customFormat="1" ht="12.95" customHeight="1" x14ac:dyDescent="0.2"/>
    <row r="65" s="50" customFormat="1" ht="12.95" customHeight="1" x14ac:dyDescent="0.2"/>
    <row r="66" s="50" customFormat="1" ht="12.95" customHeight="1" x14ac:dyDescent="0.2"/>
    <row r="67" s="50" customFormat="1" ht="12.95" customHeight="1" x14ac:dyDescent="0.2"/>
    <row r="68" s="50" customFormat="1" ht="12.95" customHeight="1" x14ac:dyDescent="0.2"/>
    <row r="69" s="50" customFormat="1" ht="12.95" customHeight="1" x14ac:dyDescent="0.2"/>
    <row r="70" s="50" customFormat="1" ht="12.95" customHeight="1" x14ac:dyDescent="0.2"/>
    <row r="71" s="50" customFormat="1" ht="12.95" customHeight="1" x14ac:dyDescent="0.2"/>
    <row r="72" s="50" customFormat="1" ht="12.95" customHeight="1" x14ac:dyDescent="0.2"/>
    <row r="73" s="50" customFormat="1" ht="12.95" customHeight="1" x14ac:dyDescent="0.2"/>
    <row r="74" s="50" customFormat="1" ht="12.95" customHeight="1" x14ac:dyDescent="0.2"/>
    <row r="75" s="50" customFormat="1" ht="12.95" customHeight="1" x14ac:dyDescent="0.2"/>
    <row r="76" s="50" customFormat="1" ht="12.95" customHeight="1" x14ac:dyDescent="0.2"/>
    <row r="77" s="50" customFormat="1" ht="12.95" customHeight="1" x14ac:dyDescent="0.2"/>
    <row r="78" s="50" customFormat="1" ht="12.95" customHeight="1" x14ac:dyDescent="0.2"/>
    <row r="79" s="50" customFormat="1" ht="12.95" customHeight="1" x14ac:dyDescent="0.2"/>
    <row r="80" s="50" customFormat="1" ht="12.95" customHeight="1" x14ac:dyDescent="0.2"/>
    <row r="81" s="50" customFormat="1" ht="12.95" customHeight="1" x14ac:dyDescent="0.2"/>
    <row r="82" s="50" customFormat="1" ht="12.95" customHeight="1" x14ac:dyDescent="0.2"/>
    <row r="83" s="50" customFormat="1" ht="12.95" customHeight="1" x14ac:dyDescent="0.2"/>
    <row r="84" s="50" customFormat="1" ht="12.95" customHeight="1" x14ac:dyDescent="0.2"/>
    <row r="85" s="50" customFormat="1" ht="12.95" customHeight="1" x14ac:dyDescent="0.2"/>
    <row r="86" s="50" customFormat="1" ht="12.95" customHeight="1" x14ac:dyDescent="0.2"/>
    <row r="87" s="50" customFormat="1" ht="12.95" customHeight="1" x14ac:dyDescent="0.2"/>
    <row r="88" s="50" customFormat="1" ht="12.95" customHeight="1" x14ac:dyDescent="0.2"/>
    <row r="89" s="50" customFormat="1" ht="12.95" customHeight="1" x14ac:dyDescent="0.2"/>
    <row r="90" s="50" customFormat="1" ht="12.95" customHeight="1" x14ac:dyDescent="0.2"/>
    <row r="91" s="50" customFormat="1" ht="12.95" customHeight="1" x14ac:dyDescent="0.2"/>
    <row r="92" s="50" customFormat="1" ht="12.95" customHeight="1" x14ac:dyDescent="0.2"/>
    <row r="93" s="50" customFormat="1" ht="12.95" customHeight="1" x14ac:dyDescent="0.2"/>
    <row r="94" s="50" customFormat="1" ht="12.95" customHeight="1" x14ac:dyDescent="0.2"/>
    <row r="95" s="50" customFormat="1" ht="12.95" customHeight="1" x14ac:dyDescent="0.2"/>
    <row r="96" s="50" customFormat="1" ht="12.95" customHeight="1" x14ac:dyDescent="0.2"/>
    <row r="97" s="50" customFormat="1" ht="12.95" customHeight="1" x14ac:dyDescent="0.2"/>
    <row r="98" s="50" customFormat="1" ht="12.95" customHeight="1" x14ac:dyDescent="0.2"/>
    <row r="99" s="50" customFormat="1" ht="12.95" customHeight="1" x14ac:dyDescent="0.2"/>
    <row r="100" s="50" customFormat="1" ht="12.95" customHeight="1" x14ac:dyDescent="0.2"/>
    <row r="101" s="50" customFormat="1" ht="12.95" customHeight="1" x14ac:dyDescent="0.2"/>
    <row r="102" s="50" customFormat="1" ht="12.95" customHeight="1" x14ac:dyDescent="0.2"/>
    <row r="103" s="50" customFormat="1" ht="12.95" customHeight="1" x14ac:dyDescent="0.2"/>
    <row r="104" s="50" customFormat="1" ht="12.95" customHeight="1" x14ac:dyDescent="0.2"/>
    <row r="105" s="50" customFormat="1" ht="12.95" customHeight="1" x14ac:dyDescent="0.2"/>
    <row r="106" s="50" customFormat="1" ht="12.95" customHeight="1" x14ac:dyDescent="0.2"/>
    <row r="107" s="50" customFormat="1" ht="12.95" customHeight="1" x14ac:dyDescent="0.2"/>
    <row r="108" s="50" customFormat="1" ht="12.95" customHeight="1" x14ac:dyDescent="0.2"/>
    <row r="109" s="50" customFormat="1" ht="12.95" customHeight="1" x14ac:dyDescent="0.2"/>
    <row r="110" s="50" customFormat="1" ht="12.95" customHeight="1" x14ac:dyDescent="0.2"/>
    <row r="111" s="50" customFormat="1" ht="12.95" customHeight="1" x14ac:dyDescent="0.2"/>
    <row r="112" s="50" customFormat="1" ht="12.95" customHeight="1" x14ac:dyDescent="0.2"/>
    <row r="113" s="50" customFormat="1" ht="12.95" customHeight="1" x14ac:dyDescent="0.2"/>
    <row r="114" s="50" customFormat="1" ht="12.95" customHeight="1" x14ac:dyDescent="0.2"/>
    <row r="115" s="50" customFormat="1" ht="12.95" customHeight="1" x14ac:dyDescent="0.2"/>
    <row r="116" s="50" customFormat="1" ht="12.95" customHeight="1" x14ac:dyDescent="0.2"/>
    <row r="117" s="50" customFormat="1" ht="12.95" customHeight="1" x14ac:dyDescent="0.2"/>
    <row r="118" s="50" customFormat="1" ht="12.95" customHeight="1" x14ac:dyDescent="0.2"/>
    <row r="119" s="50" customFormat="1" ht="12.95" customHeight="1" x14ac:dyDescent="0.2"/>
    <row r="120" s="50" customFormat="1" ht="12.95" customHeight="1" x14ac:dyDescent="0.2"/>
    <row r="121" s="50" customFormat="1" ht="12.95" customHeight="1" x14ac:dyDescent="0.2"/>
    <row r="122" s="50" customFormat="1" ht="12.95" customHeight="1" x14ac:dyDescent="0.2"/>
    <row r="123" s="50" customFormat="1" ht="12.95" customHeight="1" x14ac:dyDescent="0.2"/>
    <row r="124" s="50" customFormat="1" ht="12.95" customHeight="1" x14ac:dyDescent="0.2"/>
    <row r="125" s="50" customFormat="1" ht="12.95" customHeight="1" x14ac:dyDescent="0.2"/>
    <row r="126" s="50" customFormat="1" ht="12.95" customHeight="1" x14ac:dyDescent="0.2"/>
    <row r="127" s="50" customFormat="1" ht="12.95" customHeight="1" x14ac:dyDescent="0.2"/>
    <row r="128" s="50" customFormat="1" ht="12.95" customHeight="1" x14ac:dyDescent="0.2"/>
    <row r="129" s="50" customFormat="1" ht="12.95" customHeight="1" x14ac:dyDescent="0.2"/>
    <row r="130" s="50" customFormat="1" ht="12.95" customHeight="1" x14ac:dyDescent="0.2"/>
    <row r="131" s="50" customFormat="1" ht="12.95" customHeight="1" x14ac:dyDescent="0.2"/>
    <row r="132" s="50" customFormat="1" ht="12.95" customHeight="1" x14ac:dyDescent="0.2"/>
    <row r="133" s="50" customFormat="1" ht="12.95" customHeight="1" x14ac:dyDescent="0.2"/>
    <row r="134" s="50" customFormat="1" ht="12.95" customHeight="1" x14ac:dyDescent="0.2"/>
    <row r="135" s="50" customFormat="1" ht="12.95" customHeight="1" x14ac:dyDescent="0.2"/>
    <row r="136" s="50" customFormat="1" ht="12.95" customHeight="1" x14ac:dyDescent="0.2"/>
    <row r="137" s="50" customFormat="1" ht="12.95" customHeight="1" x14ac:dyDescent="0.2"/>
    <row r="138" s="50" customFormat="1" ht="12.95" customHeight="1" x14ac:dyDescent="0.2"/>
    <row r="139" s="50" customFormat="1" ht="12.95" customHeight="1" x14ac:dyDescent="0.2"/>
    <row r="140" s="50" customFormat="1" ht="12.95" customHeight="1" x14ac:dyDescent="0.2"/>
    <row r="141" s="50" customFormat="1" ht="12.95" customHeight="1" x14ac:dyDescent="0.2"/>
    <row r="142" s="50" customFormat="1" ht="12.95" customHeight="1" x14ac:dyDescent="0.2"/>
    <row r="143" s="50" customFormat="1" ht="12.95" customHeight="1" x14ac:dyDescent="0.2"/>
    <row r="144" s="50" customFormat="1" ht="12.95" customHeight="1" x14ac:dyDescent="0.2"/>
    <row r="145" s="50" customFormat="1" ht="12.95" customHeight="1" x14ac:dyDescent="0.2"/>
    <row r="146" s="50" customFormat="1" ht="12.95" customHeight="1" x14ac:dyDescent="0.2"/>
    <row r="147" s="50" customFormat="1" ht="12.95" customHeight="1" x14ac:dyDescent="0.2"/>
    <row r="148" s="50" customFormat="1" ht="12.95" customHeight="1" x14ac:dyDescent="0.2"/>
    <row r="149" s="50" customFormat="1" ht="12.95" customHeight="1" x14ac:dyDescent="0.2"/>
    <row r="150" s="50" customFormat="1" ht="12.95" customHeight="1" x14ac:dyDescent="0.2"/>
    <row r="151" s="50" customFormat="1" ht="12.95" customHeight="1" x14ac:dyDescent="0.2"/>
    <row r="152" s="50" customFormat="1" ht="12.95" customHeight="1" x14ac:dyDescent="0.2"/>
    <row r="153" s="50" customFormat="1" ht="12.95" customHeight="1" x14ac:dyDescent="0.2"/>
    <row r="154" s="50" customFormat="1" ht="12.95" customHeight="1" x14ac:dyDescent="0.2"/>
    <row r="155" s="50" customFormat="1" ht="12.95" customHeight="1" x14ac:dyDescent="0.2"/>
    <row r="156" s="50" customFormat="1" ht="12.95" customHeight="1" x14ac:dyDescent="0.2"/>
    <row r="157" s="50" customFormat="1" ht="12.95" customHeight="1" x14ac:dyDescent="0.2"/>
    <row r="158" s="50" customFormat="1" ht="12.95" customHeight="1" x14ac:dyDescent="0.2"/>
    <row r="159" s="50" customFormat="1" ht="12.95" customHeight="1" x14ac:dyDescent="0.2"/>
    <row r="160" s="50" customFormat="1" ht="12.95" customHeight="1" x14ac:dyDescent="0.2"/>
    <row r="161" s="50" customFormat="1" ht="12.95" customHeight="1" x14ac:dyDescent="0.2"/>
    <row r="162" s="50" customFormat="1" ht="12.95" customHeight="1" x14ac:dyDescent="0.2"/>
    <row r="163" s="50" customFormat="1" ht="12.95" customHeight="1" x14ac:dyDescent="0.2"/>
    <row r="164" s="50" customFormat="1" ht="12.95" customHeight="1" x14ac:dyDescent="0.2"/>
    <row r="165" s="50" customFormat="1" ht="12.95" customHeight="1" x14ac:dyDescent="0.2"/>
    <row r="166" s="50" customFormat="1" ht="12.95" customHeight="1" x14ac:dyDescent="0.2"/>
    <row r="167" s="50" customFormat="1" ht="12.95" customHeight="1" x14ac:dyDescent="0.2"/>
    <row r="168" s="50" customFormat="1" ht="12.95" customHeight="1" x14ac:dyDescent="0.2"/>
    <row r="169" s="50" customFormat="1" ht="12.95" customHeight="1" x14ac:dyDescent="0.2"/>
    <row r="170" s="50" customFormat="1" ht="12.95" customHeight="1" x14ac:dyDescent="0.2"/>
    <row r="171" s="50" customFormat="1" ht="12.95" customHeight="1" x14ac:dyDescent="0.2"/>
    <row r="172" s="50" customFormat="1" ht="12.95" customHeight="1" x14ac:dyDescent="0.2"/>
    <row r="173" s="50" customFormat="1" ht="12.95" customHeight="1" x14ac:dyDescent="0.2"/>
    <row r="174" s="50" customFormat="1" ht="12.95" customHeight="1" x14ac:dyDescent="0.2"/>
    <row r="175" s="50" customFormat="1" ht="12.95" customHeight="1" x14ac:dyDescent="0.2"/>
    <row r="176" s="50" customFormat="1" ht="12.95" customHeight="1" x14ac:dyDescent="0.2"/>
    <row r="177" s="50" customFormat="1" ht="12.95" customHeight="1" x14ac:dyDescent="0.2"/>
    <row r="178" s="50" customFormat="1" ht="12.95" customHeight="1" x14ac:dyDescent="0.2"/>
    <row r="179" s="50" customFormat="1" ht="12.95" customHeight="1" x14ac:dyDescent="0.2"/>
    <row r="180" s="50" customFormat="1" ht="12.95" customHeight="1" x14ac:dyDescent="0.2"/>
    <row r="181" s="50" customFormat="1" ht="12.95" customHeight="1" x14ac:dyDescent="0.2"/>
    <row r="182" s="50" customFormat="1" ht="12.95" customHeight="1" x14ac:dyDescent="0.2"/>
    <row r="183" s="50" customFormat="1" ht="12.95" customHeight="1" x14ac:dyDescent="0.2"/>
    <row r="184" s="50" customFormat="1" ht="12.95" customHeight="1" x14ac:dyDescent="0.2"/>
    <row r="185" s="50" customFormat="1" ht="12.95" customHeight="1" x14ac:dyDescent="0.2"/>
    <row r="186" s="50" customFormat="1" ht="12.95" customHeight="1" x14ac:dyDescent="0.2"/>
    <row r="187" s="50" customFormat="1" ht="12.95" customHeight="1" x14ac:dyDescent="0.2"/>
    <row r="188" s="50" customFormat="1" ht="12.95" customHeight="1" x14ac:dyDescent="0.2"/>
    <row r="189" s="50" customFormat="1" ht="12.95" customHeight="1" x14ac:dyDescent="0.2"/>
    <row r="190" s="50" customFormat="1" ht="12.95" customHeight="1" x14ac:dyDescent="0.2"/>
    <row r="191" s="50" customFormat="1" ht="12.95" customHeight="1" x14ac:dyDescent="0.2"/>
    <row r="192" s="50" customFormat="1" ht="12.95" customHeight="1" x14ac:dyDescent="0.2"/>
    <row r="193" s="50" customFormat="1" ht="12.95" customHeight="1" x14ac:dyDescent="0.2"/>
    <row r="194" s="50" customFormat="1" ht="12.95" customHeight="1" x14ac:dyDescent="0.2"/>
    <row r="195" s="50" customFormat="1" ht="12.95" customHeight="1" x14ac:dyDescent="0.2"/>
    <row r="196" s="50" customFormat="1" ht="12.95" customHeight="1" x14ac:dyDescent="0.2"/>
    <row r="197" s="50" customFormat="1" ht="12.95" customHeight="1" x14ac:dyDescent="0.2"/>
    <row r="198" s="50" customFormat="1" ht="12.95" customHeight="1" x14ac:dyDescent="0.2"/>
    <row r="199" s="50" customFormat="1" ht="12.95" customHeight="1" x14ac:dyDescent="0.2"/>
    <row r="200" s="50" customFormat="1" ht="12.95" customHeight="1" x14ac:dyDescent="0.2"/>
    <row r="201" s="50" customFormat="1" ht="12.95" customHeight="1" x14ac:dyDescent="0.2"/>
    <row r="202" s="50" customFormat="1" ht="12.95" customHeight="1" x14ac:dyDescent="0.2"/>
    <row r="203" s="50" customFormat="1" ht="12.95" customHeight="1" x14ac:dyDescent="0.2"/>
    <row r="204" s="50" customFormat="1" ht="12.95" customHeight="1" x14ac:dyDescent="0.2"/>
    <row r="205" s="50" customFormat="1" ht="12.95" customHeight="1" x14ac:dyDescent="0.2"/>
    <row r="206" s="50" customFormat="1" ht="12.95" customHeight="1" x14ac:dyDescent="0.2"/>
    <row r="207" s="50" customFormat="1" ht="12.95" customHeight="1" x14ac:dyDescent="0.2"/>
    <row r="208" s="50" customFormat="1" ht="12.95" customHeight="1" x14ac:dyDescent="0.2"/>
    <row r="209" s="50" customFormat="1" ht="12.95" customHeight="1" x14ac:dyDescent="0.2"/>
    <row r="210" s="50" customFormat="1" ht="12.95" customHeight="1" x14ac:dyDescent="0.2"/>
    <row r="211" s="50" customFormat="1" ht="12.95" customHeight="1" x14ac:dyDescent="0.2"/>
    <row r="212" s="50" customFormat="1" ht="12.95" customHeight="1" x14ac:dyDescent="0.2"/>
    <row r="213" s="50" customFormat="1" ht="12.95" customHeight="1" x14ac:dyDescent="0.2"/>
    <row r="214" s="50" customFormat="1" ht="12.95" customHeight="1" x14ac:dyDescent="0.2"/>
    <row r="215" s="50" customFormat="1" ht="12.95" customHeight="1" x14ac:dyDescent="0.2"/>
    <row r="216" s="50" customFormat="1" ht="12.95" customHeight="1" x14ac:dyDescent="0.2"/>
    <row r="217" s="50" customFormat="1" ht="12.95" customHeight="1" x14ac:dyDescent="0.2"/>
    <row r="218" s="50" customFormat="1" ht="12.95" customHeight="1" x14ac:dyDescent="0.2"/>
    <row r="219" s="50" customFormat="1" ht="12.95" customHeight="1" x14ac:dyDescent="0.2"/>
    <row r="220" s="50" customFormat="1" ht="12.95" customHeight="1" x14ac:dyDescent="0.2"/>
    <row r="221" s="50" customFormat="1" ht="12.95" customHeight="1" x14ac:dyDescent="0.2"/>
    <row r="222" s="50" customFormat="1" ht="12.95" customHeight="1" x14ac:dyDescent="0.2"/>
    <row r="223" s="50" customFormat="1" ht="12.95" customHeight="1" x14ac:dyDescent="0.2"/>
    <row r="224" s="50" customFormat="1" ht="12.95" customHeight="1" x14ac:dyDescent="0.2"/>
    <row r="225" s="50" customFormat="1" ht="12.95" customHeight="1" x14ac:dyDescent="0.2"/>
    <row r="226" s="50" customFormat="1" ht="12.95" customHeight="1" x14ac:dyDescent="0.2"/>
    <row r="227" s="50" customFormat="1" ht="12.95" customHeight="1" x14ac:dyDescent="0.2"/>
    <row r="228" s="50" customFormat="1" ht="12.95" customHeight="1" x14ac:dyDescent="0.2"/>
    <row r="229" s="50" customFormat="1" ht="12.95" customHeight="1" x14ac:dyDescent="0.2"/>
    <row r="230" s="50" customFormat="1" ht="12.95" customHeight="1" x14ac:dyDescent="0.2"/>
    <row r="231" s="50" customFormat="1" ht="12.95" customHeight="1" x14ac:dyDescent="0.2"/>
    <row r="232" s="50" customFormat="1" ht="12.95" customHeight="1" x14ac:dyDescent="0.2"/>
    <row r="233" s="50" customFormat="1" ht="12.95" customHeight="1" x14ac:dyDescent="0.2"/>
    <row r="234" s="50" customFormat="1" ht="12.95" customHeight="1" x14ac:dyDescent="0.2"/>
    <row r="235" s="50" customFormat="1" ht="12.95" customHeight="1" x14ac:dyDescent="0.2"/>
    <row r="236" s="50" customFormat="1" ht="12.95" customHeight="1" x14ac:dyDescent="0.2"/>
    <row r="237" s="50" customFormat="1" ht="12.95" customHeight="1" x14ac:dyDescent="0.2"/>
    <row r="238" s="50" customFormat="1" ht="12.95" customHeight="1" x14ac:dyDescent="0.2"/>
    <row r="239" s="50" customFormat="1" ht="12.95" customHeight="1" x14ac:dyDescent="0.2"/>
    <row r="240" s="50" customFormat="1" ht="12.95" customHeight="1" x14ac:dyDescent="0.2"/>
    <row r="241" s="50" customFormat="1" ht="12.95" customHeight="1" x14ac:dyDescent="0.2"/>
    <row r="242" s="50" customFormat="1" ht="12.95" customHeight="1" x14ac:dyDescent="0.2"/>
    <row r="243" s="50" customFormat="1" ht="12.95" customHeight="1" x14ac:dyDescent="0.2"/>
    <row r="244" s="50" customFormat="1" ht="12.95" customHeight="1" x14ac:dyDescent="0.2"/>
    <row r="245" s="50" customFormat="1" ht="12.95" customHeight="1" x14ac:dyDescent="0.2"/>
    <row r="246" s="50" customFormat="1" ht="12.95" customHeight="1" x14ac:dyDescent="0.2"/>
    <row r="247" s="50" customFormat="1" ht="12.95" customHeight="1" x14ac:dyDescent="0.2"/>
    <row r="248" s="50" customFormat="1" ht="12.95" customHeight="1" x14ac:dyDescent="0.2"/>
    <row r="249" s="50" customFormat="1" ht="12.95" customHeight="1" x14ac:dyDescent="0.2"/>
    <row r="250" s="50" customFormat="1" ht="12.95" customHeight="1" x14ac:dyDescent="0.2"/>
    <row r="251" s="50" customFormat="1" ht="12.95" customHeight="1" x14ac:dyDescent="0.2"/>
    <row r="252" s="50" customFormat="1" ht="12.95" customHeight="1" x14ac:dyDescent="0.2"/>
    <row r="253" s="50" customFormat="1" ht="12.95" customHeight="1" x14ac:dyDescent="0.2"/>
    <row r="254" s="50" customFormat="1" ht="12.95" customHeight="1" x14ac:dyDescent="0.2"/>
    <row r="255" s="50" customFormat="1" ht="12.95" customHeight="1" x14ac:dyDescent="0.2"/>
    <row r="256" s="50" customFormat="1" ht="12.95" customHeight="1" x14ac:dyDescent="0.2"/>
    <row r="257" s="50" customFormat="1" ht="12.95" customHeight="1" x14ac:dyDescent="0.2"/>
    <row r="258" s="50" customFormat="1" ht="12.95" customHeight="1" x14ac:dyDescent="0.2"/>
    <row r="259" s="50" customFormat="1" ht="12.95" customHeight="1" x14ac:dyDescent="0.2"/>
    <row r="260" s="50" customFormat="1" ht="12.95" customHeight="1" x14ac:dyDescent="0.2"/>
    <row r="261" s="50" customFormat="1" ht="12.95" customHeight="1" x14ac:dyDescent="0.2"/>
    <row r="262" s="50" customFormat="1" ht="12.95" customHeight="1" x14ac:dyDescent="0.2"/>
    <row r="263" s="50" customFormat="1" ht="12.95" customHeight="1" x14ac:dyDescent="0.2"/>
    <row r="264" s="50" customFormat="1" ht="12.95" customHeight="1" x14ac:dyDescent="0.2"/>
    <row r="265" s="50" customFormat="1" ht="12.95" customHeight="1" x14ac:dyDescent="0.2"/>
    <row r="266" s="50" customFormat="1" ht="12.95" customHeight="1" x14ac:dyDescent="0.2"/>
    <row r="267" s="50" customFormat="1" ht="12.95" customHeight="1" x14ac:dyDescent="0.2"/>
    <row r="268" s="50" customFormat="1" ht="12.95" customHeight="1" x14ac:dyDescent="0.2"/>
    <row r="269" s="50" customFormat="1" ht="12.95" customHeight="1" x14ac:dyDescent="0.2"/>
    <row r="270" s="50" customFormat="1" ht="12.95" customHeight="1" x14ac:dyDescent="0.2"/>
    <row r="271" s="50" customFormat="1" ht="12.95" customHeight="1" x14ac:dyDescent="0.2"/>
    <row r="272" s="50" customFormat="1" ht="12.95" customHeight="1" x14ac:dyDescent="0.2"/>
    <row r="273" s="50" customFormat="1" ht="12.95" customHeight="1" x14ac:dyDescent="0.2"/>
    <row r="274" s="50" customFormat="1" ht="12.95" customHeight="1" x14ac:dyDescent="0.2"/>
    <row r="275" s="50" customFormat="1" ht="12.95" customHeight="1" x14ac:dyDescent="0.2"/>
    <row r="276" s="50" customFormat="1" ht="12.95" customHeight="1" x14ac:dyDescent="0.2"/>
    <row r="277" s="50" customFormat="1" ht="12.95" customHeight="1" x14ac:dyDescent="0.2"/>
    <row r="278" s="50" customFormat="1" ht="12.95" customHeight="1" x14ac:dyDescent="0.2"/>
    <row r="279" s="50" customFormat="1" ht="12.95" customHeight="1" x14ac:dyDescent="0.2"/>
    <row r="280" s="50" customFormat="1" ht="12.95" customHeight="1" x14ac:dyDescent="0.2"/>
    <row r="281" s="50" customFormat="1" ht="12.95" customHeight="1" x14ac:dyDescent="0.2"/>
    <row r="282" s="50" customFormat="1" ht="12.95" customHeight="1" x14ac:dyDescent="0.2"/>
    <row r="283" s="50" customFormat="1" ht="12.95" customHeight="1" x14ac:dyDescent="0.2"/>
    <row r="284" s="50" customFormat="1" ht="12.95" customHeight="1" x14ac:dyDescent="0.2"/>
    <row r="285" s="50" customFormat="1" ht="12.95" customHeight="1" x14ac:dyDescent="0.2"/>
    <row r="286" s="50" customFormat="1" ht="12.95" customHeight="1" x14ac:dyDescent="0.2"/>
    <row r="287" s="50" customFormat="1" ht="12.95" customHeight="1" x14ac:dyDescent="0.2"/>
    <row r="288" s="50" customFormat="1" ht="12.95" customHeight="1" x14ac:dyDescent="0.2"/>
    <row r="289" s="50" customFormat="1" ht="12.95" customHeight="1" x14ac:dyDescent="0.2"/>
    <row r="290" s="50" customFormat="1" ht="12.95" customHeight="1" x14ac:dyDescent="0.2"/>
    <row r="291" s="50" customFormat="1" ht="12.95" customHeight="1" x14ac:dyDescent="0.2"/>
    <row r="292" s="50" customFormat="1" ht="12.95" customHeight="1" x14ac:dyDescent="0.2"/>
    <row r="293" s="50" customFormat="1" ht="12.95" customHeight="1" x14ac:dyDescent="0.2"/>
    <row r="294" s="50" customFormat="1" ht="12.95" customHeight="1" x14ac:dyDescent="0.2"/>
    <row r="295" s="50" customFormat="1" ht="12.95" customHeight="1" x14ac:dyDescent="0.2"/>
    <row r="296" s="50" customFormat="1" ht="12.95" customHeight="1" x14ac:dyDescent="0.2"/>
    <row r="297" s="50" customFormat="1" ht="12.95" customHeight="1" x14ac:dyDescent="0.2"/>
    <row r="298" s="50" customFormat="1" ht="12.95" customHeight="1" x14ac:dyDescent="0.2"/>
    <row r="299" s="50" customFormat="1" ht="12.95" customHeight="1" x14ac:dyDescent="0.2"/>
    <row r="300" s="50" customFormat="1" ht="12.95" customHeight="1" x14ac:dyDescent="0.2"/>
    <row r="301" s="50" customFormat="1" ht="12.95" customHeight="1" x14ac:dyDescent="0.2"/>
    <row r="302" s="50" customFormat="1" ht="12.95" customHeight="1" x14ac:dyDescent="0.2"/>
    <row r="303" s="50" customFormat="1" ht="12.95" customHeight="1" x14ac:dyDescent="0.2"/>
    <row r="304" s="50" customFormat="1" ht="12.95" customHeight="1" x14ac:dyDescent="0.2"/>
    <row r="305" s="50" customFormat="1" ht="12.95" customHeight="1" x14ac:dyDescent="0.2"/>
    <row r="306" s="50" customFormat="1" ht="12.95" customHeight="1" x14ac:dyDescent="0.2"/>
    <row r="307" s="50" customFormat="1" ht="12.95" customHeight="1" x14ac:dyDescent="0.2"/>
    <row r="308" s="50" customFormat="1" ht="12.95" customHeight="1" x14ac:dyDescent="0.2"/>
    <row r="309" s="50" customFormat="1" ht="12.95" customHeight="1" x14ac:dyDescent="0.2"/>
    <row r="310" s="50" customFormat="1" ht="12.95" customHeight="1" x14ac:dyDescent="0.2"/>
    <row r="311" s="50" customFormat="1" ht="12.95" customHeight="1" x14ac:dyDescent="0.2"/>
    <row r="312" s="50" customFormat="1" ht="12.95" customHeight="1" x14ac:dyDescent="0.2"/>
    <row r="313" s="50" customFormat="1" ht="12.95" customHeight="1" x14ac:dyDescent="0.2"/>
    <row r="314" s="50" customFormat="1" ht="15" customHeight="1" x14ac:dyDescent="0.2"/>
    <row r="315" s="50" customFormat="1" ht="15" customHeight="1" x14ac:dyDescent="0.2"/>
    <row r="316" s="50" customFormat="1" ht="15" customHeight="1" x14ac:dyDescent="0.2"/>
    <row r="317" s="50" customFormat="1" ht="15" customHeight="1" x14ac:dyDescent="0.2"/>
    <row r="318" s="50" customFormat="1" ht="15" customHeight="1" x14ac:dyDescent="0.2"/>
    <row r="319" s="50" customFormat="1" ht="15" customHeight="1" x14ac:dyDescent="0.2"/>
    <row r="320" s="50" customFormat="1" ht="15" customHeight="1" x14ac:dyDescent="0.2"/>
    <row r="321" s="50" customFormat="1" ht="15" customHeight="1" x14ac:dyDescent="0.2"/>
    <row r="322" s="50" customFormat="1" ht="15" customHeight="1" x14ac:dyDescent="0.2"/>
    <row r="323" s="50" customFormat="1" ht="15" customHeight="1" x14ac:dyDescent="0.2"/>
    <row r="324" s="50" customFormat="1" ht="15" customHeight="1" x14ac:dyDescent="0.2"/>
    <row r="325" s="50" customFormat="1" ht="15" customHeight="1" x14ac:dyDescent="0.2"/>
    <row r="326" s="50" customFormat="1" ht="15" customHeight="1" x14ac:dyDescent="0.2"/>
    <row r="327" s="50" customFormat="1" ht="15" customHeight="1" x14ac:dyDescent="0.2"/>
    <row r="328" s="50" customFormat="1" ht="15" customHeight="1" x14ac:dyDescent="0.2"/>
    <row r="329" s="50" customFormat="1" ht="15" customHeight="1" x14ac:dyDescent="0.2"/>
    <row r="330" s="50" customFormat="1" ht="15" customHeight="1" x14ac:dyDescent="0.2"/>
    <row r="331" s="50" customFormat="1" ht="15" customHeight="1" x14ac:dyDescent="0.2"/>
    <row r="332" s="50" customFormat="1" ht="15" customHeight="1" x14ac:dyDescent="0.2"/>
    <row r="333" s="50" customFormat="1" ht="15" customHeight="1" x14ac:dyDescent="0.2"/>
    <row r="334" s="50" customFormat="1" ht="15" customHeight="1" x14ac:dyDescent="0.2"/>
    <row r="335" s="50" customFormat="1" ht="15" customHeight="1" x14ac:dyDescent="0.2"/>
    <row r="336" s="50" customFormat="1" ht="15" customHeight="1" x14ac:dyDescent="0.2"/>
    <row r="337" s="50" customFormat="1" ht="15" customHeight="1" x14ac:dyDescent="0.2"/>
    <row r="338" s="50" customFormat="1" ht="15" customHeight="1" x14ac:dyDescent="0.2"/>
    <row r="339" s="50" customFormat="1" ht="15" customHeight="1" x14ac:dyDescent="0.2"/>
    <row r="340" s="50" customFormat="1" ht="15" customHeight="1" x14ac:dyDescent="0.2"/>
    <row r="341" s="50" customFormat="1" ht="15" customHeight="1" x14ac:dyDescent="0.2"/>
    <row r="342" s="50" customFormat="1" ht="15" customHeight="1" x14ac:dyDescent="0.2"/>
    <row r="343" s="50" customFormat="1" ht="15" customHeight="1" x14ac:dyDescent="0.2"/>
    <row r="344" s="50" customFormat="1" ht="15" customHeight="1" x14ac:dyDescent="0.2"/>
    <row r="345" s="50" customFormat="1" ht="15" customHeight="1" x14ac:dyDescent="0.2"/>
    <row r="346" s="50" customFormat="1" ht="15" customHeight="1" x14ac:dyDescent="0.2"/>
    <row r="347" s="50" customFormat="1" ht="15" customHeight="1" x14ac:dyDescent="0.2"/>
    <row r="348" s="50" customFormat="1" ht="15" customHeight="1" x14ac:dyDescent="0.2"/>
    <row r="349" s="50" customFormat="1" ht="15" customHeight="1" x14ac:dyDescent="0.2"/>
    <row r="350" s="50" customFormat="1" ht="15" customHeight="1" x14ac:dyDescent="0.2"/>
    <row r="351" s="50" customFormat="1" ht="15" customHeight="1" x14ac:dyDescent="0.2"/>
    <row r="352" s="50" customFormat="1" ht="15" customHeight="1" x14ac:dyDescent="0.2"/>
    <row r="353" s="50" customFormat="1" ht="15" customHeight="1" x14ac:dyDescent="0.2"/>
    <row r="354" s="50" customFormat="1" ht="15" customHeight="1" x14ac:dyDescent="0.2"/>
    <row r="355" s="50" customFormat="1" ht="15" customHeight="1" x14ac:dyDescent="0.2"/>
    <row r="356" s="50" customFormat="1" ht="15" customHeight="1" x14ac:dyDescent="0.2"/>
    <row r="357" s="50" customFormat="1" ht="15" customHeight="1" x14ac:dyDescent="0.2"/>
    <row r="358" s="50" customFormat="1" ht="15" customHeight="1" x14ac:dyDescent="0.2"/>
    <row r="359" s="50" customFormat="1" ht="15" customHeight="1" x14ac:dyDescent="0.2"/>
    <row r="360" s="50" customFormat="1" ht="15" customHeight="1" x14ac:dyDescent="0.2"/>
    <row r="361" s="50" customFormat="1" ht="15" customHeight="1" x14ac:dyDescent="0.2"/>
    <row r="362" s="50" customFormat="1" ht="15" customHeight="1" x14ac:dyDescent="0.2"/>
    <row r="363" s="50" customFormat="1" ht="15" customHeight="1" x14ac:dyDescent="0.2"/>
    <row r="364" s="50" customFormat="1" ht="15" customHeight="1" x14ac:dyDescent="0.2"/>
    <row r="365" s="50" customFormat="1" ht="15" customHeight="1" x14ac:dyDescent="0.2"/>
    <row r="366" s="50" customFormat="1" ht="15" customHeight="1" x14ac:dyDescent="0.2"/>
    <row r="367" s="50" customFormat="1" ht="15" customHeight="1" x14ac:dyDescent="0.2"/>
    <row r="368" s="50" customFormat="1" ht="15" customHeight="1" x14ac:dyDescent="0.2"/>
    <row r="369" s="50" customFormat="1" ht="15" customHeight="1" x14ac:dyDescent="0.2"/>
    <row r="370" s="50" customFormat="1" ht="15" customHeight="1" x14ac:dyDescent="0.2"/>
    <row r="371" s="50" customFormat="1" ht="15" customHeight="1" x14ac:dyDescent="0.2"/>
    <row r="372" s="50" customFormat="1" ht="15" customHeight="1" x14ac:dyDescent="0.2"/>
    <row r="373" s="50" customFormat="1" ht="15" customHeight="1" x14ac:dyDescent="0.2"/>
    <row r="374" s="50" customFormat="1" ht="15" customHeight="1" x14ac:dyDescent="0.2"/>
    <row r="375" s="50" customFormat="1" ht="15" customHeight="1" x14ac:dyDescent="0.2"/>
    <row r="376" s="50" customFormat="1" ht="15" customHeight="1" x14ac:dyDescent="0.2"/>
    <row r="377" s="50" customFormat="1" ht="15" customHeight="1" x14ac:dyDescent="0.2"/>
    <row r="378" s="50" customFormat="1" ht="15" customHeight="1" x14ac:dyDescent="0.2"/>
    <row r="379" s="50" customFormat="1" ht="15" customHeight="1" x14ac:dyDescent="0.2"/>
    <row r="380" s="50" customFormat="1" ht="15" customHeight="1" x14ac:dyDescent="0.2"/>
    <row r="381" s="50" customFormat="1" ht="15" customHeight="1" x14ac:dyDescent="0.2"/>
    <row r="382" s="50" customFormat="1" ht="15" customHeight="1" x14ac:dyDescent="0.2"/>
    <row r="383" s="50" customFormat="1" ht="15" customHeight="1" x14ac:dyDescent="0.2"/>
    <row r="384" s="50" customFormat="1" ht="15" customHeight="1" x14ac:dyDescent="0.2"/>
    <row r="385" s="50" customFormat="1" ht="15" customHeight="1" x14ac:dyDescent="0.2"/>
    <row r="386" s="50" customFormat="1" ht="15" customHeight="1" x14ac:dyDescent="0.2"/>
    <row r="387" s="50" customFormat="1" ht="15" customHeight="1" x14ac:dyDescent="0.2"/>
    <row r="388" s="50" customFormat="1" ht="15" customHeight="1" x14ac:dyDescent="0.2"/>
    <row r="389" s="50" customFormat="1" ht="15" customHeight="1" x14ac:dyDescent="0.2"/>
    <row r="390" s="50" customFormat="1" ht="15" customHeight="1" x14ac:dyDescent="0.2"/>
    <row r="391" s="50" customFormat="1" ht="15" customHeight="1" x14ac:dyDescent="0.2"/>
    <row r="392" s="50" customFormat="1" ht="15" customHeight="1" x14ac:dyDescent="0.2"/>
    <row r="393" s="50" customFormat="1" ht="15" customHeight="1" x14ac:dyDescent="0.2"/>
    <row r="394" s="50" customFormat="1" ht="15" customHeight="1" x14ac:dyDescent="0.2"/>
    <row r="395" s="50" customFormat="1" ht="15" customHeight="1" x14ac:dyDescent="0.2"/>
    <row r="396" s="50" customFormat="1" ht="15" customHeight="1" x14ac:dyDescent="0.2"/>
    <row r="397" s="50" customFormat="1" ht="15" customHeight="1" x14ac:dyDescent="0.2"/>
    <row r="398" s="50" customFormat="1" ht="15" customHeight="1" x14ac:dyDescent="0.2"/>
    <row r="399" s="50" customFormat="1" ht="15" customHeight="1" x14ac:dyDescent="0.2"/>
    <row r="400" s="50" customFormat="1" ht="15" customHeight="1" x14ac:dyDescent="0.2"/>
    <row r="401" s="50" customFormat="1" ht="15" customHeight="1" x14ac:dyDescent="0.2"/>
    <row r="402" s="50" customFormat="1" ht="15" customHeight="1" x14ac:dyDescent="0.2"/>
    <row r="403" s="50" customFormat="1" ht="15" customHeight="1" x14ac:dyDescent="0.2"/>
    <row r="404" s="50" customFormat="1" ht="15" customHeight="1" x14ac:dyDescent="0.2"/>
    <row r="405" s="50" customFormat="1" ht="15" customHeight="1" x14ac:dyDescent="0.2"/>
    <row r="406" s="50" customFormat="1" ht="15" customHeight="1" x14ac:dyDescent="0.2"/>
    <row r="407" s="50" customFormat="1" ht="15" customHeight="1" x14ac:dyDescent="0.2"/>
    <row r="408" s="50" customFormat="1" ht="15" customHeight="1" x14ac:dyDescent="0.2"/>
    <row r="409" s="50" customFormat="1" ht="15" customHeight="1" x14ac:dyDescent="0.2"/>
    <row r="410" s="50" customFormat="1" ht="15" customHeight="1" x14ac:dyDescent="0.2"/>
    <row r="411" s="50" customFormat="1" ht="15" customHeight="1" x14ac:dyDescent="0.2"/>
    <row r="412" s="50" customFormat="1" ht="15" customHeight="1" x14ac:dyDescent="0.2"/>
    <row r="413" s="50" customFormat="1" ht="15" customHeight="1" x14ac:dyDescent="0.2"/>
    <row r="414" s="50" customFormat="1" ht="15" customHeight="1" x14ac:dyDescent="0.2"/>
    <row r="415" s="50" customFormat="1" ht="15" customHeight="1" x14ac:dyDescent="0.2"/>
    <row r="416" s="50" customFormat="1" ht="15" customHeight="1" x14ac:dyDescent="0.2"/>
    <row r="417" s="50" customFormat="1" ht="15" customHeight="1" x14ac:dyDescent="0.2"/>
    <row r="418" s="50" customFormat="1" ht="15" customHeight="1" x14ac:dyDescent="0.2"/>
    <row r="419" s="50" customFormat="1" ht="15" customHeight="1" x14ac:dyDescent="0.2"/>
    <row r="420" s="50" customFormat="1" ht="15" customHeight="1" x14ac:dyDescent="0.2"/>
    <row r="421" s="50" customFormat="1" ht="15" customHeight="1" x14ac:dyDescent="0.2"/>
    <row r="422" s="50" customFormat="1" ht="15" customHeight="1" x14ac:dyDescent="0.2"/>
    <row r="423" s="50" customFormat="1" ht="15" customHeight="1" x14ac:dyDescent="0.2"/>
    <row r="424" s="50" customFormat="1" ht="15" customHeight="1" x14ac:dyDescent="0.2"/>
    <row r="425" s="50" customFormat="1" ht="15" customHeight="1" x14ac:dyDescent="0.2"/>
    <row r="426" s="50" customFormat="1" ht="15" customHeight="1" x14ac:dyDescent="0.2"/>
    <row r="427" s="50" customFormat="1" ht="15" customHeight="1" x14ac:dyDescent="0.2"/>
    <row r="428" s="50" customFormat="1" ht="15" customHeight="1" x14ac:dyDescent="0.2"/>
    <row r="429" s="50" customFormat="1" ht="15" customHeight="1" x14ac:dyDescent="0.2"/>
    <row r="430" s="50" customFormat="1" ht="15" customHeight="1" x14ac:dyDescent="0.2"/>
    <row r="431" s="50" customFormat="1" ht="15" customHeight="1" x14ac:dyDescent="0.2"/>
    <row r="432" s="50" customFormat="1" ht="15" customHeight="1" x14ac:dyDescent="0.2"/>
    <row r="433" s="50" customFormat="1" ht="15" customHeight="1" x14ac:dyDescent="0.2"/>
    <row r="434" s="50" customFormat="1" ht="15" customHeight="1" x14ac:dyDescent="0.2"/>
    <row r="435" s="50" customFormat="1" ht="15" customHeight="1" x14ac:dyDescent="0.2"/>
    <row r="436" s="50" customFormat="1" ht="15" customHeight="1" x14ac:dyDescent="0.2"/>
    <row r="437" s="50" customFormat="1" ht="15" customHeight="1" x14ac:dyDescent="0.2"/>
    <row r="438" s="50" customFormat="1" ht="15" customHeight="1" x14ac:dyDescent="0.2"/>
    <row r="439" s="50" customFormat="1" ht="15" customHeight="1" x14ac:dyDescent="0.2"/>
    <row r="440" s="50" customFormat="1" ht="15" customHeight="1" x14ac:dyDescent="0.2"/>
    <row r="441" s="50" customFormat="1" ht="15" customHeight="1" x14ac:dyDescent="0.2"/>
    <row r="442" s="50" customFormat="1" ht="15" customHeight="1" x14ac:dyDescent="0.2"/>
    <row r="443" s="50" customFormat="1" ht="15" customHeight="1" x14ac:dyDescent="0.2"/>
    <row r="444" s="50" customFormat="1" ht="15" customHeight="1" x14ac:dyDescent="0.2"/>
    <row r="445" s="50" customFormat="1" ht="15" customHeight="1" x14ac:dyDescent="0.2"/>
    <row r="446" s="50" customFormat="1" ht="15" customHeight="1" x14ac:dyDescent="0.2"/>
    <row r="447" s="50" customFormat="1" ht="15" customHeight="1" x14ac:dyDescent="0.2"/>
    <row r="448" s="50" customFormat="1" ht="15" customHeight="1" x14ac:dyDescent="0.2"/>
    <row r="449" s="50" customFormat="1" ht="15" customHeight="1" x14ac:dyDescent="0.2"/>
    <row r="450" s="50" customFormat="1" ht="15" customHeight="1" x14ac:dyDescent="0.2"/>
    <row r="451" s="50" customFormat="1" ht="15" customHeight="1" x14ac:dyDescent="0.2"/>
    <row r="452" s="50" customFormat="1" ht="15" customHeight="1" x14ac:dyDescent="0.2"/>
    <row r="453" s="50" customFormat="1" ht="15" customHeight="1" x14ac:dyDescent="0.2"/>
    <row r="454" s="50" customFormat="1" ht="15" customHeight="1" x14ac:dyDescent="0.2"/>
    <row r="455" s="50" customFormat="1" ht="15" customHeight="1" x14ac:dyDescent="0.2"/>
    <row r="456" s="50" customFormat="1" ht="15" customHeight="1" x14ac:dyDescent="0.2"/>
    <row r="457" s="50" customFormat="1" ht="15" customHeight="1" x14ac:dyDescent="0.2"/>
    <row r="458" s="50" customFormat="1" ht="15" customHeight="1" x14ac:dyDescent="0.2"/>
    <row r="459" s="50" customFormat="1" ht="15" customHeight="1" x14ac:dyDescent="0.2"/>
    <row r="460" s="50" customFormat="1" ht="15" customHeight="1" x14ac:dyDescent="0.2"/>
    <row r="461" s="50" customFormat="1" ht="15" customHeight="1" x14ac:dyDescent="0.2"/>
    <row r="462" s="50" customFormat="1" ht="15" customHeight="1" x14ac:dyDescent="0.2"/>
    <row r="463" s="50" customFormat="1" ht="15" customHeight="1" x14ac:dyDescent="0.2"/>
    <row r="464" s="50" customFormat="1" ht="15" customHeight="1" x14ac:dyDescent="0.2"/>
    <row r="465" s="50" customFormat="1" ht="15" customHeight="1" x14ac:dyDescent="0.2"/>
    <row r="466" s="50" customFormat="1" ht="15" customHeight="1" x14ac:dyDescent="0.2"/>
    <row r="467" s="50" customFormat="1" ht="15" customHeight="1" x14ac:dyDescent="0.2"/>
    <row r="468" s="50" customFormat="1" ht="15" customHeight="1" x14ac:dyDescent="0.2"/>
    <row r="469" s="50" customFormat="1" ht="15" customHeight="1" x14ac:dyDescent="0.2"/>
    <row r="470" s="50" customFormat="1" ht="15" customHeight="1" x14ac:dyDescent="0.2"/>
    <row r="471" s="50" customFormat="1" ht="15" customHeight="1" x14ac:dyDescent="0.2"/>
    <row r="472" s="50" customFormat="1" ht="15" customHeight="1" x14ac:dyDescent="0.2"/>
    <row r="473" s="50" customFormat="1" ht="15" customHeight="1" x14ac:dyDescent="0.2"/>
    <row r="474" s="50" customFormat="1" ht="15" customHeight="1" x14ac:dyDescent="0.2"/>
    <row r="475" s="50" customFormat="1" ht="15" customHeight="1" x14ac:dyDescent="0.2"/>
    <row r="476" s="50" customFormat="1" ht="15" customHeight="1" x14ac:dyDescent="0.2"/>
    <row r="477" s="50" customFormat="1" ht="15" customHeight="1" x14ac:dyDescent="0.2"/>
    <row r="478" s="50" customFormat="1" ht="15" customHeight="1" x14ac:dyDescent="0.2"/>
    <row r="479" s="50" customFormat="1" ht="15" customHeight="1" x14ac:dyDescent="0.2"/>
    <row r="480" s="50" customFormat="1" ht="15" customHeight="1" x14ac:dyDescent="0.2"/>
    <row r="481" s="50" customFormat="1" ht="15" customHeight="1" x14ac:dyDescent="0.2"/>
    <row r="482" s="50" customFormat="1" ht="15" customHeight="1" x14ac:dyDescent="0.2"/>
    <row r="483" s="50" customFormat="1" ht="15" customHeight="1" x14ac:dyDescent="0.2"/>
    <row r="484" s="50" customFormat="1" ht="15" customHeight="1" x14ac:dyDescent="0.2"/>
    <row r="485" s="50" customFormat="1" ht="15" customHeight="1" x14ac:dyDescent="0.2"/>
    <row r="486" s="50" customFormat="1" ht="15" customHeight="1" x14ac:dyDescent="0.2"/>
    <row r="487" s="50" customFormat="1" ht="15" customHeight="1" x14ac:dyDescent="0.2"/>
    <row r="488" s="50" customFormat="1" ht="15" customHeight="1" x14ac:dyDescent="0.2"/>
    <row r="489" s="50" customFormat="1" ht="15" customHeight="1" x14ac:dyDescent="0.2"/>
    <row r="490" s="50" customFormat="1" ht="15" customHeight="1" x14ac:dyDescent="0.2"/>
    <row r="491" s="50" customFormat="1" ht="15" customHeight="1" x14ac:dyDescent="0.2"/>
    <row r="492" s="50" customFormat="1" ht="15" customHeight="1" x14ac:dyDescent="0.2"/>
    <row r="493" s="50" customFormat="1" ht="15" customHeight="1" x14ac:dyDescent="0.2"/>
    <row r="494" s="50" customFormat="1" ht="15" customHeight="1" x14ac:dyDescent="0.2"/>
    <row r="495" s="50" customFormat="1" ht="15" customHeight="1" x14ac:dyDescent="0.2"/>
    <row r="496" s="50" customFormat="1" ht="15" customHeight="1" x14ac:dyDescent="0.2"/>
    <row r="497" s="50" customFormat="1" ht="15" customHeight="1" x14ac:dyDescent="0.2"/>
    <row r="498" s="50" customFormat="1" ht="15" customHeight="1" x14ac:dyDescent="0.2"/>
    <row r="499" s="50" customFormat="1" ht="15" customHeight="1" x14ac:dyDescent="0.2"/>
    <row r="500" s="50" customFormat="1" ht="15" customHeight="1" x14ac:dyDescent="0.2"/>
    <row r="501" s="50" customFormat="1" ht="15" customHeight="1" x14ac:dyDescent="0.2"/>
    <row r="502" s="50" customFormat="1" ht="15" customHeight="1" x14ac:dyDescent="0.2"/>
    <row r="503" s="50" customFormat="1" ht="15" customHeight="1" x14ac:dyDescent="0.2"/>
    <row r="504" s="50" customFormat="1" ht="15" customHeight="1" x14ac:dyDescent="0.2"/>
    <row r="505" s="50" customFormat="1" ht="15" customHeight="1" x14ac:dyDescent="0.2"/>
    <row r="506" s="50" customFormat="1" ht="15" customHeight="1" x14ac:dyDescent="0.2"/>
    <row r="507" s="50" customFormat="1" ht="15" customHeight="1" x14ac:dyDescent="0.2"/>
    <row r="508" s="50" customFormat="1" ht="15" customHeight="1" x14ac:dyDescent="0.2"/>
    <row r="509" s="50" customFormat="1" ht="15" customHeight="1" x14ac:dyDescent="0.2"/>
    <row r="510" s="50" customFormat="1" ht="15" customHeight="1" x14ac:dyDescent="0.2"/>
    <row r="511" s="50" customFormat="1" ht="15" customHeight="1" x14ac:dyDescent="0.2"/>
    <row r="512" s="50" customFormat="1" ht="15" customHeight="1" x14ac:dyDescent="0.2"/>
    <row r="513" s="50" customFormat="1" ht="15" customHeight="1" x14ac:dyDescent="0.2"/>
    <row r="514" s="50" customFormat="1" ht="15" customHeight="1" x14ac:dyDescent="0.2"/>
    <row r="515" s="50" customFormat="1" ht="15" customHeight="1" x14ac:dyDescent="0.2"/>
    <row r="516" s="50" customFormat="1" ht="15" customHeight="1" x14ac:dyDescent="0.2"/>
    <row r="517" s="50" customFormat="1" ht="15" customHeight="1" x14ac:dyDescent="0.2"/>
    <row r="518" s="50" customFormat="1" ht="15" customHeight="1" x14ac:dyDescent="0.2"/>
    <row r="519" s="50" customFormat="1" ht="15" customHeight="1" x14ac:dyDescent="0.2"/>
    <row r="520" s="50" customFormat="1" ht="15" customHeight="1" x14ac:dyDescent="0.2"/>
    <row r="521" s="50" customFormat="1" ht="15" customHeight="1" x14ac:dyDescent="0.2"/>
    <row r="522" s="50" customFormat="1" ht="15" customHeight="1" x14ac:dyDescent="0.2"/>
    <row r="523" s="50" customFormat="1" ht="15" customHeight="1" x14ac:dyDescent="0.2"/>
    <row r="524" s="50" customFormat="1" ht="15" customHeight="1" x14ac:dyDescent="0.2"/>
    <row r="525" s="50" customFormat="1" ht="15" customHeight="1" x14ac:dyDescent="0.2"/>
    <row r="526" s="50" customFormat="1" ht="15" customHeight="1" x14ac:dyDescent="0.2"/>
    <row r="527" s="50" customFormat="1" ht="15" customHeight="1" x14ac:dyDescent="0.2"/>
    <row r="528" s="50" customFormat="1" ht="15" customHeight="1" x14ac:dyDescent="0.2"/>
    <row r="529" s="50" customFormat="1" ht="15" customHeight="1" x14ac:dyDescent="0.2"/>
    <row r="530" s="50" customFormat="1" ht="15" customHeight="1" x14ac:dyDescent="0.2"/>
    <row r="531" s="50" customFormat="1" ht="15" customHeight="1" x14ac:dyDescent="0.2"/>
    <row r="532" s="50" customFormat="1" ht="15" customHeight="1" x14ac:dyDescent="0.2"/>
    <row r="533" s="50" customFormat="1" ht="15" customHeight="1" x14ac:dyDescent="0.2"/>
    <row r="534" s="50" customFormat="1" ht="15" customHeight="1" x14ac:dyDescent="0.2"/>
    <row r="535" s="50" customFormat="1" ht="15" customHeight="1" x14ac:dyDescent="0.2"/>
    <row r="536" s="50" customFormat="1" ht="15" customHeight="1" x14ac:dyDescent="0.2"/>
    <row r="537" s="50" customFormat="1" ht="15" customHeight="1" x14ac:dyDescent="0.2"/>
    <row r="538" s="50" customFormat="1" ht="15" customHeight="1" x14ac:dyDescent="0.2"/>
    <row r="539" s="50" customFormat="1" ht="15" customHeight="1" x14ac:dyDescent="0.2"/>
    <row r="540" s="50" customFormat="1" ht="15" customHeight="1" x14ac:dyDescent="0.2"/>
    <row r="541" s="50" customFormat="1" ht="15" customHeight="1" x14ac:dyDescent="0.2"/>
    <row r="542" s="50" customFormat="1" ht="15" customHeight="1" x14ac:dyDescent="0.2"/>
    <row r="543" s="50" customFormat="1" ht="15" customHeight="1" x14ac:dyDescent="0.2"/>
    <row r="544" s="50" customFormat="1" ht="15" customHeight="1" x14ac:dyDescent="0.2"/>
    <row r="545" s="50" customFormat="1" ht="15" customHeight="1" x14ac:dyDescent="0.2"/>
    <row r="546" s="50" customFormat="1" ht="15" customHeight="1" x14ac:dyDescent="0.2"/>
    <row r="547" s="50" customFormat="1" ht="15" customHeight="1" x14ac:dyDescent="0.2"/>
    <row r="548" s="50" customFormat="1" ht="15" customHeight="1" x14ac:dyDescent="0.2"/>
    <row r="549" s="50" customFormat="1" ht="15" customHeight="1" x14ac:dyDescent="0.2"/>
    <row r="550" s="50" customFormat="1" ht="15" customHeight="1" x14ac:dyDescent="0.2"/>
    <row r="551" s="50" customFormat="1" ht="15" customHeight="1" x14ac:dyDescent="0.2"/>
    <row r="552" s="50" customFormat="1" ht="15" customHeight="1" x14ac:dyDescent="0.2"/>
    <row r="553" s="50" customFormat="1" ht="15" customHeight="1" x14ac:dyDescent="0.2"/>
    <row r="554" s="50" customFormat="1" ht="15" customHeight="1" x14ac:dyDescent="0.2"/>
    <row r="555" s="50" customFormat="1" ht="15" customHeight="1" x14ac:dyDescent="0.2"/>
    <row r="556" s="50" customFormat="1" ht="15" customHeight="1" x14ac:dyDescent="0.2"/>
    <row r="557" s="50" customFormat="1" ht="15" customHeight="1" x14ac:dyDescent="0.2"/>
    <row r="558" s="50" customFormat="1" ht="15" customHeight="1" x14ac:dyDescent="0.2"/>
    <row r="559" s="50" customFormat="1" ht="15" customHeight="1" x14ac:dyDescent="0.2"/>
    <row r="560" s="50" customFormat="1" ht="15" customHeight="1" x14ac:dyDescent="0.2"/>
    <row r="561" s="50" customFormat="1" ht="15" customHeight="1" x14ac:dyDescent="0.2"/>
    <row r="562" s="50" customFormat="1" ht="15" customHeight="1" x14ac:dyDescent="0.2"/>
    <row r="563" s="50" customFormat="1" ht="15" customHeight="1" x14ac:dyDescent="0.2"/>
    <row r="564" s="50" customFormat="1" ht="15" customHeight="1" x14ac:dyDescent="0.2"/>
    <row r="565" s="50" customFormat="1" ht="15" customHeight="1" x14ac:dyDescent="0.2"/>
    <row r="566" s="50" customFormat="1" ht="15" customHeight="1" x14ac:dyDescent="0.2"/>
    <row r="567" s="50" customFormat="1" ht="15" customHeight="1" x14ac:dyDescent="0.2"/>
    <row r="568" s="50" customFormat="1" ht="15" customHeight="1" x14ac:dyDescent="0.2"/>
    <row r="569" s="50" customFormat="1" ht="15" customHeight="1" x14ac:dyDescent="0.2"/>
    <row r="570" s="50" customFormat="1" ht="15" customHeight="1" x14ac:dyDescent="0.2"/>
    <row r="571" s="50" customFormat="1" ht="15" customHeight="1" x14ac:dyDescent="0.2"/>
    <row r="572" s="50" customFormat="1" ht="15" customHeight="1" x14ac:dyDescent="0.2"/>
    <row r="573" s="50" customFormat="1" ht="15" customHeight="1" x14ac:dyDescent="0.2"/>
    <row r="574" s="50" customFormat="1" ht="15" customHeight="1" x14ac:dyDescent="0.2"/>
    <row r="575" s="50" customFormat="1" ht="15" customHeight="1" x14ac:dyDescent="0.2"/>
    <row r="576" s="50" customFormat="1" ht="15" customHeight="1" x14ac:dyDescent="0.2"/>
    <row r="577" s="50" customFormat="1" ht="15" customHeight="1" x14ac:dyDescent="0.2"/>
    <row r="578" s="50" customFormat="1" ht="15" customHeight="1" x14ac:dyDescent="0.2"/>
    <row r="579" s="50" customFormat="1" ht="15" customHeight="1" x14ac:dyDescent="0.2"/>
    <row r="580" s="50" customFormat="1" ht="15" customHeight="1" x14ac:dyDescent="0.2"/>
    <row r="581" s="50" customFormat="1" ht="15" customHeight="1" x14ac:dyDescent="0.2"/>
    <row r="582" s="50" customFormat="1" ht="15" customHeight="1" x14ac:dyDescent="0.2"/>
    <row r="583" s="50" customFormat="1" ht="15" customHeight="1" x14ac:dyDescent="0.2"/>
    <row r="584" s="50" customFormat="1" ht="15" customHeight="1" x14ac:dyDescent="0.2"/>
    <row r="585" s="50" customFormat="1" ht="15" customHeight="1" x14ac:dyDescent="0.2"/>
    <row r="586" s="50" customFormat="1" ht="15" customHeight="1" x14ac:dyDescent="0.2"/>
    <row r="587" s="50" customFormat="1" ht="15" customHeight="1" x14ac:dyDescent="0.2"/>
    <row r="588" s="50" customFormat="1" ht="15" customHeight="1" x14ac:dyDescent="0.2"/>
    <row r="589" s="50" customFormat="1" ht="15" customHeight="1" x14ac:dyDescent="0.2"/>
    <row r="590" s="50" customFormat="1" ht="15" customHeight="1" x14ac:dyDescent="0.2"/>
    <row r="591" s="50" customFormat="1" ht="15" customHeight="1" x14ac:dyDescent="0.2"/>
    <row r="592" s="50" customFormat="1" ht="15" customHeight="1" x14ac:dyDescent="0.2"/>
    <row r="593" s="50" customFormat="1" ht="15" customHeight="1" x14ac:dyDescent="0.2"/>
    <row r="594" s="50" customFormat="1" ht="15" customHeight="1" x14ac:dyDescent="0.2"/>
    <row r="595" s="50" customFormat="1" ht="15" customHeight="1" x14ac:dyDescent="0.2"/>
    <row r="596" s="50" customFormat="1" ht="15" customHeight="1" x14ac:dyDescent="0.2"/>
    <row r="597" s="50" customFormat="1" ht="15" customHeight="1" x14ac:dyDescent="0.2"/>
    <row r="598" s="50" customFormat="1" ht="15" customHeight="1" x14ac:dyDescent="0.2"/>
    <row r="599" s="50" customFormat="1" ht="15" customHeight="1" x14ac:dyDescent="0.2"/>
    <row r="600" s="50" customFormat="1" ht="15" customHeight="1" x14ac:dyDescent="0.2"/>
    <row r="601" s="50" customFormat="1" ht="15" customHeight="1" x14ac:dyDescent="0.2"/>
    <row r="602" s="50" customFormat="1" ht="15" customHeight="1" x14ac:dyDescent="0.2"/>
    <row r="603" s="50" customFormat="1" ht="15" customHeight="1" x14ac:dyDescent="0.2"/>
    <row r="604" s="50" customFormat="1" ht="15" customHeight="1" x14ac:dyDescent="0.2"/>
    <row r="605" s="50" customFormat="1" ht="15" customHeight="1" x14ac:dyDescent="0.2"/>
    <row r="606" s="50" customFormat="1" ht="15" customHeight="1" x14ac:dyDescent="0.2"/>
    <row r="607" s="50" customFormat="1" ht="15" customHeight="1" x14ac:dyDescent="0.2"/>
    <row r="608" s="50" customFormat="1" ht="15" customHeight="1" x14ac:dyDescent="0.2"/>
    <row r="609" s="50" customFormat="1" ht="15" customHeight="1" x14ac:dyDescent="0.2"/>
    <row r="610" s="50" customFormat="1" ht="15" customHeight="1" x14ac:dyDescent="0.2"/>
    <row r="611" s="50" customFormat="1" ht="15" customHeight="1" x14ac:dyDescent="0.2"/>
    <row r="612" s="50" customFormat="1" ht="15" customHeight="1" x14ac:dyDescent="0.2"/>
    <row r="613" s="50" customFormat="1" ht="15" customHeight="1" x14ac:dyDescent="0.2"/>
    <row r="614" s="50" customFormat="1" ht="15" customHeight="1" x14ac:dyDescent="0.2"/>
    <row r="615" s="50" customFormat="1" ht="15" customHeight="1" x14ac:dyDescent="0.2"/>
    <row r="616" s="50" customFormat="1" ht="15" customHeight="1" x14ac:dyDescent="0.2"/>
    <row r="617" s="50" customFormat="1" ht="15" customHeight="1" x14ac:dyDescent="0.2"/>
    <row r="618" s="50" customFormat="1" ht="15" customHeight="1" x14ac:dyDescent="0.2"/>
    <row r="619" s="50" customFormat="1" ht="15" customHeight="1" x14ac:dyDescent="0.2"/>
    <row r="620" s="50" customFormat="1" ht="15" customHeight="1" x14ac:dyDescent="0.2"/>
    <row r="621" s="50" customFormat="1" ht="15" customHeight="1" x14ac:dyDescent="0.2"/>
    <row r="622" s="50" customFormat="1" ht="15" customHeight="1" x14ac:dyDescent="0.2"/>
    <row r="623" s="50" customFormat="1" ht="15" customHeight="1" x14ac:dyDescent="0.2"/>
    <row r="624" s="50" customFormat="1" ht="15" customHeight="1" x14ac:dyDescent="0.2"/>
    <row r="625" s="50" customFormat="1" ht="15" customHeight="1" x14ac:dyDescent="0.2"/>
    <row r="626" s="50" customFormat="1" ht="15" customHeight="1" x14ac:dyDescent="0.2"/>
    <row r="627" s="50" customFormat="1" ht="15" customHeight="1" x14ac:dyDescent="0.2"/>
    <row r="628" s="50" customFormat="1" ht="15" customHeight="1" x14ac:dyDescent="0.2"/>
    <row r="629" s="50" customFormat="1" ht="15" customHeight="1" x14ac:dyDescent="0.2"/>
    <row r="630" s="50" customFormat="1" ht="15" customHeight="1" x14ac:dyDescent="0.2"/>
    <row r="631" s="50" customFormat="1" ht="15" customHeight="1" x14ac:dyDescent="0.2"/>
    <row r="632" s="50" customFormat="1" ht="15" customHeight="1" x14ac:dyDescent="0.2"/>
    <row r="633" s="50" customFormat="1" ht="15" customHeight="1" x14ac:dyDescent="0.2"/>
    <row r="634" s="50" customFormat="1" ht="15" customHeight="1" x14ac:dyDescent="0.2"/>
    <row r="635" s="50" customFormat="1" ht="15" customHeight="1" x14ac:dyDescent="0.2"/>
    <row r="636" s="50" customFormat="1" ht="15" customHeight="1" x14ac:dyDescent="0.2"/>
    <row r="637" s="50" customFormat="1" ht="15" customHeight="1" x14ac:dyDescent="0.2"/>
    <row r="638" s="50" customFormat="1" ht="15" customHeight="1" x14ac:dyDescent="0.2"/>
    <row r="639" s="50" customFormat="1" ht="15" customHeight="1" x14ac:dyDescent="0.2"/>
    <row r="640" s="50" customFormat="1" ht="15" customHeight="1" x14ac:dyDescent="0.2"/>
    <row r="641" s="50" customFormat="1" ht="15" customHeight="1" x14ac:dyDescent="0.2"/>
    <row r="642" s="50" customFormat="1" ht="15" customHeight="1" x14ac:dyDescent="0.2"/>
    <row r="643" s="50" customFormat="1" ht="15" customHeight="1" x14ac:dyDescent="0.2"/>
    <row r="644" s="50" customFormat="1" ht="15" customHeight="1" x14ac:dyDescent="0.2"/>
    <row r="645" s="50" customFormat="1" ht="15" customHeight="1" x14ac:dyDescent="0.2"/>
    <row r="646" s="50" customFormat="1" ht="15" customHeight="1" x14ac:dyDescent="0.2"/>
    <row r="647" s="50" customFormat="1" ht="15" customHeight="1" x14ac:dyDescent="0.2"/>
    <row r="648" s="50" customFormat="1" ht="15" customHeight="1" x14ac:dyDescent="0.2"/>
    <row r="649" s="50" customFormat="1" ht="15" customHeight="1" x14ac:dyDescent="0.2"/>
    <row r="650" s="50" customFormat="1" ht="15" customHeight="1" x14ac:dyDescent="0.2"/>
    <row r="651" s="50" customFormat="1" ht="15" customHeight="1" x14ac:dyDescent="0.2"/>
    <row r="652" s="50" customFormat="1" ht="15" customHeight="1" x14ac:dyDescent="0.2"/>
    <row r="653" s="50" customFormat="1" ht="15" customHeight="1" x14ac:dyDescent="0.2"/>
    <row r="654" s="50" customFormat="1" ht="15" customHeight="1" x14ac:dyDescent="0.2"/>
    <row r="655" s="50" customFormat="1" ht="15" customHeight="1" x14ac:dyDescent="0.2"/>
    <row r="656" s="50" customFormat="1" ht="15" customHeight="1" x14ac:dyDescent="0.2"/>
    <row r="657" s="50" customFormat="1" ht="15" customHeight="1" x14ac:dyDescent="0.2"/>
    <row r="658" s="50" customFormat="1" ht="15" customHeight="1" x14ac:dyDescent="0.2"/>
    <row r="659" s="50" customFormat="1" ht="15" customHeight="1" x14ac:dyDescent="0.2"/>
    <row r="660" s="50" customFormat="1" ht="15" customHeight="1" x14ac:dyDescent="0.2"/>
    <row r="661" s="50" customFormat="1" ht="15" customHeight="1" x14ac:dyDescent="0.2"/>
    <row r="662" s="50" customFormat="1" ht="15" customHeight="1" x14ac:dyDescent="0.2"/>
    <row r="663" s="50" customFormat="1" ht="15" customHeight="1" x14ac:dyDescent="0.2"/>
    <row r="664" s="50" customFormat="1" ht="15" customHeight="1" x14ac:dyDescent="0.2"/>
    <row r="665" s="50" customFormat="1" ht="15" customHeight="1" x14ac:dyDescent="0.2"/>
    <row r="666" s="50" customFormat="1" ht="15" customHeight="1" x14ac:dyDescent="0.2"/>
    <row r="667" s="50" customFormat="1" ht="15" customHeight="1" x14ac:dyDescent="0.2"/>
    <row r="668" s="50" customFormat="1" ht="15" customHeight="1" x14ac:dyDescent="0.2"/>
    <row r="669" s="50" customFormat="1" ht="15" customHeight="1" x14ac:dyDescent="0.2"/>
    <row r="670" s="50" customFormat="1" ht="15" customHeight="1" x14ac:dyDescent="0.2"/>
    <row r="671" s="50" customFormat="1" ht="15" customHeight="1" x14ac:dyDescent="0.2"/>
    <row r="672" s="50" customFormat="1" ht="15" customHeight="1" x14ac:dyDescent="0.2"/>
    <row r="673" s="50" customFormat="1" ht="15" customHeight="1" x14ac:dyDescent="0.2"/>
    <row r="674" s="50" customFormat="1" ht="15" customHeight="1" x14ac:dyDescent="0.2"/>
    <row r="675" s="50" customFormat="1" ht="15" customHeight="1" x14ac:dyDescent="0.2"/>
    <row r="676" s="50" customFormat="1" ht="15" customHeight="1" x14ac:dyDescent="0.2"/>
    <row r="677" s="50" customFormat="1" ht="15" customHeight="1" x14ac:dyDescent="0.2"/>
    <row r="678" s="50" customFormat="1" ht="15" customHeight="1" x14ac:dyDescent="0.2"/>
    <row r="679" s="50" customFormat="1" ht="15" customHeight="1" x14ac:dyDescent="0.2"/>
    <row r="680" s="50" customFormat="1" ht="15" customHeight="1" x14ac:dyDescent="0.2"/>
    <row r="681" s="50" customFormat="1" ht="15" customHeight="1" x14ac:dyDescent="0.2"/>
    <row r="682" s="50" customFormat="1" ht="15" customHeight="1" x14ac:dyDescent="0.2"/>
    <row r="683" s="50" customFormat="1" ht="15" customHeight="1" x14ac:dyDescent="0.2"/>
    <row r="684" s="50" customFormat="1" ht="15" customHeight="1" x14ac:dyDescent="0.2"/>
    <row r="685" s="50" customFormat="1" ht="15" customHeight="1" x14ac:dyDescent="0.2"/>
    <row r="686" s="50" customFormat="1" ht="15" customHeight="1" x14ac:dyDescent="0.2"/>
    <row r="687" s="50" customFormat="1" ht="15" customHeight="1" x14ac:dyDescent="0.2"/>
    <row r="688" s="50" customFormat="1" ht="15" customHeight="1" x14ac:dyDescent="0.2"/>
    <row r="689" s="50" customFormat="1" ht="15" customHeight="1" x14ac:dyDescent="0.2"/>
    <row r="690" s="50" customFormat="1" ht="15" customHeight="1" x14ac:dyDescent="0.2"/>
    <row r="691" s="50" customFormat="1" ht="15" customHeight="1" x14ac:dyDescent="0.2"/>
    <row r="692" s="50" customFormat="1" ht="15" customHeight="1" x14ac:dyDescent="0.2"/>
    <row r="693" s="50" customFormat="1" ht="15" customHeight="1" x14ac:dyDescent="0.2"/>
    <row r="694" s="50" customFormat="1" ht="15" customHeight="1" x14ac:dyDescent="0.2"/>
    <row r="695" s="50" customFormat="1" ht="15" customHeight="1" x14ac:dyDescent="0.2"/>
    <row r="696" s="50" customFormat="1" ht="15" customHeight="1" x14ac:dyDescent="0.2"/>
    <row r="697" s="50" customFormat="1" ht="15" customHeight="1" x14ac:dyDescent="0.2"/>
    <row r="698" s="50" customFormat="1" ht="15" customHeight="1" x14ac:dyDescent="0.2"/>
    <row r="699" s="50" customFormat="1" ht="15" customHeight="1" x14ac:dyDescent="0.2"/>
    <row r="700" s="50" customFormat="1" ht="15" customHeight="1" x14ac:dyDescent="0.2"/>
    <row r="701" s="50" customFormat="1" ht="15" customHeight="1" x14ac:dyDescent="0.2"/>
    <row r="702" s="50" customFormat="1" ht="15" customHeight="1" x14ac:dyDescent="0.2"/>
    <row r="703" s="50" customFormat="1" ht="15" customHeight="1" x14ac:dyDescent="0.2"/>
    <row r="704" s="50" customFormat="1" ht="15" customHeight="1" x14ac:dyDescent="0.2"/>
    <row r="705" s="50" customFormat="1" ht="15" customHeight="1" x14ac:dyDescent="0.2"/>
    <row r="706" s="50" customFormat="1" ht="15" customHeight="1" x14ac:dyDescent="0.2"/>
    <row r="707" s="50" customFormat="1" ht="15" customHeight="1" x14ac:dyDescent="0.2"/>
    <row r="708" s="50" customFormat="1" ht="15" customHeight="1" x14ac:dyDescent="0.2"/>
    <row r="709" s="50" customFormat="1" ht="15" customHeight="1" x14ac:dyDescent="0.2"/>
    <row r="710" s="50" customFormat="1" ht="15" customHeight="1" x14ac:dyDescent="0.2"/>
    <row r="711" s="50" customFormat="1" ht="15" customHeight="1" x14ac:dyDescent="0.2"/>
    <row r="712" s="50" customFormat="1" ht="15" customHeight="1" x14ac:dyDescent="0.2"/>
    <row r="713" s="50" customFormat="1" ht="15" customHeight="1" x14ac:dyDescent="0.2"/>
    <row r="714" s="50" customFormat="1" ht="15" customHeight="1" x14ac:dyDescent="0.2"/>
    <row r="715" s="50" customFormat="1" ht="15" customHeight="1" x14ac:dyDescent="0.2"/>
    <row r="716" s="50" customFormat="1" ht="15" customHeight="1" x14ac:dyDescent="0.2"/>
    <row r="717" s="50" customFormat="1" ht="15" customHeight="1" x14ac:dyDescent="0.2"/>
    <row r="718" s="50" customFormat="1" ht="15" customHeight="1" x14ac:dyDescent="0.2"/>
    <row r="719" s="50" customFormat="1" ht="15" customHeight="1" x14ac:dyDescent="0.2"/>
    <row r="720" s="50" customFormat="1" ht="15" customHeight="1" x14ac:dyDescent="0.2"/>
    <row r="721" s="50" customFormat="1" ht="15" customHeight="1" x14ac:dyDescent="0.2"/>
    <row r="722" s="50" customFormat="1" ht="15" customHeight="1" x14ac:dyDescent="0.2"/>
    <row r="723" s="50" customFormat="1" ht="15" customHeight="1" x14ac:dyDescent="0.2"/>
    <row r="724" s="50" customFormat="1" ht="15" customHeight="1" x14ac:dyDescent="0.2"/>
    <row r="725" s="50" customFormat="1" ht="15" customHeight="1" x14ac:dyDescent="0.2"/>
    <row r="726" s="50" customFormat="1" ht="15" customHeight="1" x14ac:dyDescent="0.2"/>
    <row r="727" s="50" customFormat="1" ht="15" customHeight="1" x14ac:dyDescent="0.2"/>
    <row r="728" s="50" customFormat="1" ht="15" customHeight="1" x14ac:dyDescent="0.2"/>
    <row r="729" s="50" customFormat="1" ht="15" customHeight="1" x14ac:dyDescent="0.2"/>
    <row r="730" s="50" customFormat="1" ht="15" customHeight="1" x14ac:dyDescent="0.2"/>
    <row r="731" s="50" customFormat="1" ht="15" customHeight="1" x14ac:dyDescent="0.2"/>
  </sheetData>
  <mergeCells count="10">
    <mergeCell ref="C25:E25"/>
    <mergeCell ref="B28:E28"/>
    <mergeCell ref="B31:E31"/>
    <mergeCell ref="A8:F8"/>
    <mergeCell ref="A1:F1"/>
    <mergeCell ref="A7:F7"/>
    <mergeCell ref="A6:F6"/>
    <mergeCell ref="A4:F4"/>
    <mergeCell ref="A2:F2"/>
    <mergeCell ref="C21:E21"/>
  </mergeCells>
  <phoneticPr fontId="0" type="noConversion"/>
  <dataValidations count="1">
    <dataValidation type="list" allowBlank="1" showInputMessage="1" showErrorMessage="1" sqref="D24 D11:D14 B11:B14 B17:B20 B24 D17:D19">
      <formula1>"X"</formula1>
    </dataValidation>
  </dataValidations>
  <pageMargins left="0.75" right="0.75" top="0.75" bottom="0.5" header="0.5" footer="0.5"/>
  <pageSetup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57"/>
  <sheetViews>
    <sheetView zoomScaleNormal="100" zoomScaleSheetLayoutView="100" workbookViewId="0">
      <selection activeCell="K19" sqref="K19"/>
    </sheetView>
  </sheetViews>
  <sheetFormatPr defaultRowHeight="12" x14ac:dyDescent="0.2"/>
  <cols>
    <col min="1" max="1" width="9" style="3" customWidth="1"/>
    <col min="2" max="2" width="17" style="3" customWidth="1"/>
    <col min="3" max="3" width="17.7109375" style="3" customWidth="1"/>
    <col min="4" max="4" width="8.7109375" style="3" customWidth="1"/>
    <col min="5" max="5" width="6" style="3" customWidth="1"/>
    <col min="6" max="6" width="11.28515625" style="12" customWidth="1"/>
    <col min="7" max="7" width="5.85546875" style="12" customWidth="1"/>
    <col min="8" max="8" width="15" style="3" customWidth="1"/>
    <col min="9" max="9" width="9.140625" style="6"/>
    <col min="10" max="10" width="14.28515625" style="6" bestFit="1" customWidth="1"/>
    <col min="11" max="16384" width="9.140625" style="6"/>
  </cols>
  <sheetData>
    <row r="1" spans="1:22" x14ac:dyDescent="0.2">
      <c r="G1" s="4" t="s">
        <v>953</v>
      </c>
      <c r="H1" s="5"/>
    </row>
    <row r="2" spans="1:22" x14ac:dyDescent="0.2">
      <c r="A2" s="3" t="s">
        <v>3443</v>
      </c>
      <c r="G2" s="4"/>
      <c r="H2" s="7"/>
    </row>
    <row r="3" spans="1:22" x14ac:dyDescent="0.2">
      <c r="B3" s="99" t="str">
        <f>ContractName</f>
        <v>MASTER TO COPY TO NEW FOLDER</v>
      </c>
      <c r="C3" s="100"/>
      <c r="D3" s="101"/>
      <c r="E3" s="8"/>
      <c r="G3" s="9" t="s">
        <v>954</v>
      </c>
      <c r="H3" s="10" t="s">
        <v>981</v>
      </c>
    </row>
    <row r="4" spans="1:22" x14ac:dyDescent="0.2">
      <c r="B4" s="102"/>
      <c r="C4" s="103"/>
      <c r="D4" s="104"/>
      <c r="E4" s="8"/>
      <c r="G4" s="9" t="s">
        <v>955</v>
      </c>
      <c r="H4" s="40">
        <f>ContractNbr</f>
        <v>0</v>
      </c>
    </row>
    <row r="5" spans="1:22" x14ac:dyDescent="0.2">
      <c r="B5" s="102"/>
      <c r="C5" s="103"/>
      <c r="D5" s="104"/>
      <c r="E5" s="8"/>
      <c r="G5" s="9" t="s">
        <v>3474</v>
      </c>
      <c r="H5" s="11"/>
    </row>
    <row r="6" spans="1:22" x14ac:dyDescent="0.2">
      <c r="B6" s="105"/>
      <c r="C6" s="106"/>
      <c r="D6" s="107"/>
      <c r="E6" s="8"/>
      <c r="G6" s="9" t="s">
        <v>956</v>
      </c>
      <c r="H6" s="11"/>
    </row>
    <row r="7" spans="1:22" x14ac:dyDescent="0.2">
      <c r="B7" s="82"/>
      <c r="C7" s="82"/>
      <c r="D7" s="82"/>
      <c r="E7" s="8"/>
      <c r="F7" s="6"/>
      <c r="G7" s="9" t="s">
        <v>3496</v>
      </c>
      <c r="H7" s="11"/>
      <c r="I7" s="3"/>
      <c r="J7" s="3"/>
      <c r="K7" s="3"/>
      <c r="L7" s="3"/>
      <c r="M7" s="3"/>
      <c r="N7" s="3"/>
      <c r="O7" s="3"/>
      <c r="P7" s="3"/>
      <c r="Q7" s="3"/>
      <c r="R7" s="3"/>
      <c r="S7" s="3"/>
      <c r="T7" s="3"/>
      <c r="U7" s="3"/>
      <c r="V7" s="3"/>
    </row>
    <row r="8" spans="1:22" x14ac:dyDescent="0.2">
      <c r="A8" s="3" t="s">
        <v>3442</v>
      </c>
    </row>
    <row r="9" spans="1:22" x14ac:dyDescent="0.2">
      <c r="B9" s="108"/>
      <c r="C9" s="109"/>
      <c r="D9" s="132"/>
      <c r="F9" s="8" t="s">
        <v>957</v>
      </c>
    </row>
    <row r="10" spans="1:22" x14ac:dyDescent="0.2">
      <c r="B10" s="111"/>
      <c r="C10" s="112"/>
      <c r="D10" s="133"/>
      <c r="F10" s="95"/>
      <c r="G10" s="95"/>
      <c r="H10" s="95"/>
    </row>
    <row r="11" spans="1:22" x14ac:dyDescent="0.2">
      <c r="B11" s="111"/>
      <c r="C11" s="112"/>
      <c r="D11" s="133"/>
      <c r="F11" s="95"/>
      <c r="G11" s="95"/>
      <c r="H11" s="95"/>
    </row>
    <row r="12" spans="1:22" x14ac:dyDescent="0.2">
      <c r="B12" s="111"/>
      <c r="C12" s="112"/>
      <c r="D12" s="133"/>
      <c r="F12" s="117"/>
      <c r="G12" s="117"/>
      <c r="H12" s="117"/>
    </row>
    <row r="13" spans="1:22" x14ac:dyDescent="0.2">
      <c r="B13" s="114"/>
      <c r="C13" s="115"/>
      <c r="D13" s="134"/>
      <c r="F13" s="117"/>
      <c r="G13" s="117"/>
      <c r="H13" s="117"/>
    </row>
    <row r="14" spans="1:22" x14ac:dyDescent="0.2">
      <c r="A14" s="3" t="s">
        <v>959</v>
      </c>
      <c r="H14" s="3" t="s">
        <v>958</v>
      </c>
    </row>
    <row r="15" spans="1:22" x14ac:dyDescent="0.2">
      <c r="B15" s="96">
        <f>('CO1'!B15)</f>
        <v>0</v>
      </c>
      <c r="C15" s="96"/>
      <c r="D15" s="96"/>
      <c r="E15" s="96"/>
      <c r="F15" s="96"/>
      <c r="G15" s="96"/>
      <c r="H15" s="96"/>
    </row>
    <row r="16" spans="1:22" x14ac:dyDescent="0.2">
      <c r="B16" s="96" t="str">
        <f>('CO1'!B16)</f>
        <v/>
      </c>
      <c r="C16" s="96"/>
      <c r="D16" s="96"/>
      <c r="E16" s="96"/>
      <c r="F16" s="96"/>
      <c r="G16" s="96"/>
      <c r="H16" s="96"/>
    </row>
    <row r="17" spans="1:14" x14ac:dyDescent="0.2">
      <c r="B17" s="96" t="str">
        <f>('CO1'!B17)</f>
        <v/>
      </c>
      <c r="C17" s="96"/>
      <c r="D17" s="96"/>
      <c r="E17" s="96"/>
      <c r="F17" s="96"/>
      <c r="G17" s="96"/>
      <c r="H17" s="96"/>
    </row>
    <row r="18" spans="1:14" ht="10.5" customHeight="1" x14ac:dyDescent="0.2"/>
    <row r="19" spans="1:14" x14ac:dyDescent="0.2">
      <c r="A19" s="3" t="s">
        <v>960</v>
      </c>
      <c r="H19" s="47" t="str">
        <f>Mark</f>
        <v>*Mark if negotiated (N) or bid (B) unit price</v>
      </c>
    </row>
    <row r="20" spans="1:14" x14ac:dyDescent="0.2">
      <c r="A20" s="48" t="s">
        <v>961</v>
      </c>
      <c r="B20" s="97" t="s">
        <v>962</v>
      </c>
      <c r="C20" s="98"/>
      <c r="D20" s="48" t="s">
        <v>963</v>
      </c>
      <c r="E20" s="49" t="s">
        <v>964</v>
      </c>
      <c r="F20" s="48" t="s">
        <v>965</v>
      </c>
      <c r="G20" s="48" t="s">
        <v>3445</v>
      </c>
      <c r="H20" s="48" t="s">
        <v>966</v>
      </c>
    </row>
    <row r="21" spans="1:14" ht="18" customHeight="1" x14ac:dyDescent="0.2">
      <c r="A21" s="15"/>
      <c r="B21" s="124"/>
      <c r="C21" s="125"/>
      <c r="D21" s="16"/>
      <c r="E21" s="17"/>
      <c r="F21" s="18"/>
      <c r="G21" s="18"/>
      <c r="H21" s="19">
        <f t="shared" ref="H21:H27" si="0">D21*F21</f>
        <v>0</v>
      </c>
    </row>
    <row r="22" spans="1:14" ht="18" customHeight="1" x14ac:dyDescent="0.2">
      <c r="A22" s="15"/>
      <c r="B22" s="124"/>
      <c r="C22" s="125"/>
      <c r="D22" s="16"/>
      <c r="E22" s="17"/>
      <c r="F22" s="18"/>
      <c r="G22" s="18"/>
      <c r="H22" s="19">
        <f t="shared" si="0"/>
        <v>0</v>
      </c>
    </row>
    <row r="23" spans="1:14" ht="18" customHeight="1" x14ac:dyDescent="0.2">
      <c r="A23" s="15"/>
      <c r="B23" s="124"/>
      <c r="C23" s="125"/>
      <c r="D23" s="16"/>
      <c r="E23" s="17"/>
      <c r="F23" s="18"/>
      <c r="G23" s="18"/>
      <c r="H23" s="19">
        <f t="shared" si="0"/>
        <v>0</v>
      </c>
    </row>
    <row r="24" spans="1:14" ht="18" customHeight="1" x14ac:dyDescent="0.2">
      <c r="A24" s="15"/>
      <c r="B24" s="124"/>
      <c r="C24" s="125"/>
      <c r="D24" s="16"/>
      <c r="E24" s="17"/>
      <c r="F24" s="18"/>
      <c r="G24" s="18"/>
      <c r="H24" s="19">
        <f t="shared" si="0"/>
        <v>0</v>
      </c>
    </row>
    <row r="25" spans="1:14" ht="18" customHeight="1" x14ac:dyDescent="0.2">
      <c r="A25" s="15"/>
      <c r="B25" s="124"/>
      <c r="C25" s="125"/>
      <c r="D25" s="16"/>
      <c r="E25" s="17"/>
      <c r="F25" s="18"/>
      <c r="G25" s="18"/>
      <c r="H25" s="19">
        <f t="shared" si="0"/>
        <v>0</v>
      </c>
    </row>
    <row r="26" spans="1:14" ht="18" customHeight="1" x14ac:dyDescent="0.2">
      <c r="A26" s="15"/>
      <c r="B26" s="124"/>
      <c r="C26" s="125"/>
      <c r="D26" s="16"/>
      <c r="E26" s="17"/>
      <c r="F26" s="18"/>
      <c r="G26" s="18"/>
      <c r="H26" s="19">
        <f t="shared" si="0"/>
        <v>0</v>
      </c>
    </row>
    <row r="27" spans="1:14" ht="18" customHeight="1" x14ac:dyDescent="0.2">
      <c r="A27" s="15"/>
      <c r="B27" s="61"/>
      <c r="C27" s="62"/>
      <c r="D27" s="16"/>
      <c r="E27" s="17"/>
      <c r="F27" s="18"/>
      <c r="G27" s="18"/>
      <c r="H27" s="19">
        <f t="shared" si="0"/>
        <v>0</v>
      </c>
    </row>
    <row r="28" spans="1:14" ht="18" customHeight="1" x14ac:dyDescent="0.35">
      <c r="A28" s="73"/>
      <c r="B28" s="74"/>
      <c r="C28" s="74"/>
      <c r="D28" s="75"/>
      <c r="E28" s="76"/>
      <c r="F28" s="70" t="s">
        <v>3483</v>
      </c>
      <c r="G28" s="77"/>
      <c r="H28" s="22"/>
    </row>
    <row r="29" spans="1:14" x14ac:dyDescent="0.2">
      <c r="A29" s="3" t="s">
        <v>967</v>
      </c>
      <c r="F29" s="64" t="e">
        <f>ROUND(H29/H30,4)</f>
        <v>#DIV/0!</v>
      </c>
      <c r="H29" s="19">
        <f>SUM(H21:H27)</f>
        <v>0</v>
      </c>
    </row>
    <row r="30" spans="1:14" x14ac:dyDescent="0.2">
      <c r="A30" s="3" t="s">
        <v>968</v>
      </c>
      <c r="H30" s="41">
        <f>Original</f>
        <v>0</v>
      </c>
    </row>
    <row r="31" spans="1:14" x14ac:dyDescent="0.2">
      <c r="A31" s="3" t="s">
        <v>969</v>
      </c>
      <c r="F31" s="64" t="e">
        <f>ROUND(H31/H30,4)</f>
        <v>#DIV/0!</v>
      </c>
      <c r="H31" s="41">
        <f>CO1net</f>
        <v>0</v>
      </c>
      <c r="I31" s="42"/>
    </row>
    <row r="32" spans="1:14" x14ac:dyDescent="0.2">
      <c r="A32" s="3" t="s">
        <v>3446</v>
      </c>
      <c r="F32" s="65" t="e">
        <f>ROUND(H32/H30,4)</f>
        <v>#DIV/0!</v>
      </c>
      <c r="G32" s="3"/>
      <c r="H32" s="19">
        <f>SUM(H29:H31)</f>
        <v>0</v>
      </c>
      <c r="I32" s="3"/>
      <c r="J32" s="3"/>
      <c r="K32" s="3"/>
      <c r="L32" s="3"/>
      <c r="M32" s="3"/>
      <c r="N32" s="3"/>
    </row>
    <row r="33" spans="1:10" ht="10.5" customHeight="1" thickBot="1" x14ac:dyDescent="0.25">
      <c r="H33" s="22"/>
    </row>
    <row r="34" spans="1:10" x14ac:dyDescent="0.2">
      <c r="A34" s="126" t="s">
        <v>970</v>
      </c>
      <c r="B34" s="127"/>
      <c r="C34" s="23"/>
      <c r="D34" s="23"/>
      <c r="E34" s="24"/>
      <c r="F34" s="24"/>
      <c r="G34" s="137" t="str">
        <f>contract</f>
        <v>Calendar Days</v>
      </c>
      <c r="H34" s="138"/>
    </row>
    <row r="35" spans="1:10" x14ac:dyDescent="0.2">
      <c r="A35" s="26" t="s">
        <v>971</v>
      </c>
      <c r="B35" s="12"/>
      <c r="C35" s="12"/>
      <c r="D35" s="12"/>
      <c r="E35" s="27"/>
      <c r="F35" s="27"/>
      <c r="G35" s="139" t="str">
        <f>IF('CO1'!G35&lt;&gt;0,'CO1'!G35,"")</f>
        <v/>
      </c>
      <c r="H35" s="140"/>
    </row>
    <row r="36" spans="1:10" x14ac:dyDescent="0.2">
      <c r="A36" s="28" t="s">
        <v>3447</v>
      </c>
      <c r="B36" s="12"/>
      <c r="C36" s="12"/>
      <c r="D36" s="12"/>
      <c r="E36" s="27"/>
      <c r="F36" s="27"/>
      <c r="G36" s="141" t="str">
        <f>IF('CO1'!H38="","",'CO1'!H38)</f>
        <v/>
      </c>
      <c r="H36" s="140"/>
    </row>
    <row r="37" spans="1:10" x14ac:dyDescent="0.2">
      <c r="A37" s="28" t="s">
        <v>3448</v>
      </c>
      <c r="B37" s="12"/>
      <c r="C37" s="12"/>
      <c r="D37" s="12"/>
      <c r="E37" s="27"/>
      <c r="F37" s="27"/>
      <c r="G37" s="84" t="str">
        <f>IF('CO1'!G39:H39&gt;0,'CO1'!G39:H39,"")</f>
        <v/>
      </c>
      <c r="H37" s="88" t="str">
        <f>IF(G36="","",G35+G36)</f>
        <v/>
      </c>
      <c r="J37" s="43"/>
    </row>
    <row r="38" spans="1:10" x14ac:dyDescent="0.2">
      <c r="A38" s="28" t="s">
        <v>3449</v>
      </c>
      <c r="B38" s="12"/>
      <c r="C38" s="12"/>
      <c r="D38" s="12"/>
      <c r="E38" s="27"/>
      <c r="F38" s="27"/>
      <c r="G38" s="135"/>
      <c r="H38" s="136"/>
    </row>
    <row r="39" spans="1:10" ht="12.75" thickBot="1" x14ac:dyDescent="0.25">
      <c r="A39" s="30" t="s">
        <v>972</v>
      </c>
      <c r="B39" s="31"/>
      <c r="C39" s="31"/>
      <c r="D39" s="31"/>
      <c r="E39" s="32"/>
      <c r="F39" s="32"/>
      <c r="G39" s="83"/>
      <c r="H39" s="86" t="str">
        <f>IF(AND(G38="",H37=""),"",IF(OR(G38="",G38=0),"",IF(G36="",G38+G35,H37+G38)))</f>
        <v/>
      </c>
    </row>
    <row r="40" spans="1:10" ht="10.5" customHeight="1" x14ac:dyDescent="0.2">
      <c r="F40" s="6"/>
      <c r="H40" s="47"/>
    </row>
    <row r="41" spans="1:10" x14ac:dyDescent="0.2">
      <c r="A41" s="34" t="s">
        <v>973</v>
      </c>
      <c r="B41" s="34"/>
    </row>
    <row r="42" spans="1:10" x14ac:dyDescent="0.2">
      <c r="A42" s="35" t="s">
        <v>974</v>
      </c>
      <c r="B42" s="36"/>
      <c r="C42" s="36"/>
      <c r="D42" s="36"/>
      <c r="E42" s="36"/>
    </row>
    <row r="43" spans="1:10" x14ac:dyDescent="0.2">
      <c r="A43" s="35" t="s">
        <v>975</v>
      </c>
      <c r="B43" s="37"/>
      <c r="C43" s="37"/>
      <c r="D43" s="37"/>
      <c r="E43" s="36"/>
    </row>
    <row r="44" spans="1:10" x14ac:dyDescent="0.2">
      <c r="A44" s="35" t="s">
        <v>953</v>
      </c>
      <c r="B44" s="37"/>
      <c r="C44" s="37"/>
      <c r="D44" s="37"/>
      <c r="E44" s="36"/>
    </row>
    <row r="45" spans="1:10" ht="10.5" customHeight="1" x14ac:dyDescent="0.2"/>
    <row r="46" spans="1:10" x14ac:dyDescent="0.2">
      <c r="A46" s="34" t="s">
        <v>976</v>
      </c>
      <c r="B46" s="34"/>
      <c r="H46" s="12" t="s">
        <v>953</v>
      </c>
    </row>
    <row r="47" spans="1:10" x14ac:dyDescent="0.2">
      <c r="A47" s="35" t="s">
        <v>977</v>
      </c>
      <c r="C47" s="36"/>
      <c r="D47" s="36"/>
      <c r="E47" s="36"/>
      <c r="F47" s="36"/>
      <c r="G47" s="36"/>
      <c r="H47" s="36"/>
    </row>
    <row r="48" spans="1:10" x14ac:dyDescent="0.2">
      <c r="A48" s="35" t="s">
        <v>978</v>
      </c>
      <c r="C48" s="37"/>
      <c r="D48" s="37"/>
      <c r="E48" s="37"/>
      <c r="F48" s="37"/>
      <c r="G48" s="37"/>
      <c r="H48" s="37"/>
    </row>
    <row r="49" spans="1:8" x14ac:dyDescent="0.2">
      <c r="A49" s="35" t="s">
        <v>979</v>
      </c>
      <c r="C49" s="37"/>
      <c r="D49" s="37"/>
      <c r="E49" s="37"/>
      <c r="F49" s="37"/>
      <c r="G49" s="37"/>
      <c r="H49" s="37"/>
    </row>
    <row r="50" spans="1:8" x14ac:dyDescent="0.2">
      <c r="A50" s="35" t="s">
        <v>980</v>
      </c>
      <c r="C50" s="37"/>
      <c r="D50" s="37"/>
      <c r="E50" s="37"/>
      <c r="F50" s="37"/>
      <c r="G50" s="37"/>
      <c r="H50" s="37"/>
    </row>
    <row r="51" spans="1:8" ht="10.5" customHeight="1" x14ac:dyDescent="0.2"/>
    <row r="52" spans="1:8" x14ac:dyDescent="0.2">
      <c r="G52" s="4" t="s">
        <v>3478</v>
      </c>
      <c r="H52" s="59"/>
    </row>
    <row r="53" spans="1:8" ht="9.75" customHeight="1" x14ac:dyDescent="0.2"/>
    <row r="54" spans="1:8" x14ac:dyDescent="0.2">
      <c r="F54" s="12" t="s">
        <v>3139</v>
      </c>
    </row>
    <row r="55" spans="1:8" x14ac:dyDescent="0.2">
      <c r="F55" s="38" t="s">
        <v>3497</v>
      </c>
      <c r="H55" s="39"/>
    </row>
    <row r="56" spans="1:8" x14ac:dyDescent="0.2">
      <c r="F56" s="38" t="s">
        <v>3486</v>
      </c>
      <c r="H56" s="39"/>
    </row>
    <row r="57" spans="1:8" x14ac:dyDescent="0.2">
      <c r="F57" s="38" t="s">
        <v>3441</v>
      </c>
      <c r="H57" s="39"/>
    </row>
  </sheetData>
  <mergeCells count="21">
    <mergeCell ref="G38:H38"/>
    <mergeCell ref="B23:C23"/>
    <mergeCell ref="B24:C24"/>
    <mergeCell ref="B25:C25"/>
    <mergeCell ref="B26:C26"/>
    <mergeCell ref="G34:H34"/>
    <mergeCell ref="G35:H35"/>
    <mergeCell ref="G36:H36"/>
    <mergeCell ref="A34:B34"/>
    <mergeCell ref="B16:H16"/>
    <mergeCell ref="B17:H17"/>
    <mergeCell ref="B20:C20"/>
    <mergeCell ref="B21:C21"/>
    <mergeCell ref="B22:C22"/>
    <mergeCell ref="B15:H15"/>
    <mergeCell ref="B3:D6"/>
    <mergeCell ref="B9:D13"/>
    <mergeCell ref="F10:H10"/>
    <mergeCell ref="F11:H11"/>
    <mergeCell ref="F12:H12"/>
    <mergeCell ref="F13:H13"/>
  </mergeCells>
  <phoneticPr fontId="0" type="noConversion"/>
  <conditionalFormatting sqref="G35">
    <cfRule type="expression" dxfId="53" priority="5">
      <formula>$G$34="Completion Date"</formula>
    </cfRule>
    <cfRule type="expression" dxfId="52" priority="6">
      <formula>$G$34&lt;&gt;"Completion Date"</formula>
    </cfRule>
  </conditionalFormatting>
  <conditionalFormatting sqref="G39">
    <cfRule type="expression" dxfId="51" priority="3">
      <formula>$G$34="Completion Date"</formula>
    </cfRule>
    <cfRule type="expression" dxfId="50" priority="4">
      <formula>$G$34&lt;&gt;"Completion Date"</formula>
    </cfRule>
  </conditionalFormatting>
  <conditionalFormatting sqref="G37">
    <cfRule type="expression" dxfId="49" priority="1">
      <formula>$G$34="Completion Date"</formula>
    </cfRule>
    <cfRule type="expression" dxfId="48" priority="2">
      <formula>$G$34&lt;&gt;"Completion Date"</formula>
    </cfRule>
  </conditionalFormatting>
  <pageMargins left="0.75" right="0.75" top="0.75" bottom="0.5" header="0.25" footer="0"/>
  <pageSetup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731"/>
  <sheetViews>
    <sheetView zoomScale="150" zoomScaleNormal="150" workbookViewId="0">
      <selection sqref="A1:F1"/>
    </sheetView>
  </sheetViews>
  <sheetFormatPr defaultRowHeight="15" customHeight="1" x14ac:dyDescent="0.2"/>
  <cols>
    <col min="1" max="1" width="2.28515625" style="54" customWidth="1"/>
    <col min="2" max="2" width="3.7109375" style="54" customWidth="1"/>
    <col min="3" max="3" width="37.7109375" style="54" customWidth="1"/>
    <col min="4" max="4" width="5" style="54" customWidth="1"/>
    <col min="5" max="5" width="29.28515625" style="54" customWidth="1"/>
    <col min="6" max="6" width="10.85546875" style="54" customWidth="1"/>
    <col min="7" max="16384" width="9.140625" style="54"/>
  </cols>
  <sheetData>
    <row r="1" spans="1:6" s="50" customFormat="1" ht="12.95" customHeight="1" x14ac:dyDescent="0.2">
      <c r="A1" s="131" t="s">
        <v>982</v>
      </c>
      <c r="B1" s="131"/>
      <c r="C1" s="131"/>
      <c r="D1" s="131"/>
      <c r="E1" s="131"/>
      <c r="F1" s="131"/>
    </row>
    <row r="2" spans="1:6" s="50" customFormat="1" ht="12.95" customHeight="1" x14ac:dyDescent="0.2">
      <c r="A2" s="131" t="s">
        <v>983</v>
      </c>
      <c r="B2" s="131"/>
      <c r="C2" s="131"/>
      <c r="D2" s="131"/>
      <c r="E2" s="131"/>
      <c r="F2" s="131"/>
    </row>
    <row r="3" spans="1:6" s="50" customFormat="1" ht="12" customHeight="1" x14ac:dyDescent="0.2">
      <c r="B3" s="51"/>
    </row>
    <row r="4" spans="1:6" s="50" customFormat="1" ht="12.95" customHeight="1" x14ac:dyDescent="0.2">
      <c r="A4" s="131" t="s">
        <v>984</v>
      </c>
      <c r="B4" s="131"/>
      <c r="C4" s="131"/>
      <c r="D4" s="131"/>
      <c r="E4" s="131"/>
      <c r="F4" s="131"/>
    </row>
    <row r="5" spans="1:6" s="50" customFormat="1" ht="12" customHeight="1" x14ac:dyDescent="0.2"/>
    <row r="6" spans="1:6" s="50" customFormat="1" ht="12.95" customHeight="1" x14ac:dyDescent="0.2">
      <c r="A6" s="131">
        <f>ContractNbr</f>
        <v>0</v>
      </c>
      <c r="B6" s="131"/>
      <c r="C6" s="131"/>
      <c r="D6" s="131"/>
      <c r="E6" s="131"/>
      <c r="F6" s="131"/>
    </row>
    <row r="7" spans="1:6" s="50" customFormat="1" ht="12.95" customHeight="1" x14ac:dyDescent="0.2">
      <c r="A7" s="131" t="str">
        <f>ContractName</f>
        <v>MASTER TO COPY TO NEW FOLDER</v>
      </c>
      <c r="B7" s="131"/>
      <c r="C7" s="131"/>
      <c r="D7" s="131"/>
      <c r="E7" s="131"/>
      <c r="F7" s="131"/>
    </row>
    <row r="8" spans="1:6" s="50" customFormat="1" ht="12.95" customHeight="1" x14ac:dyDescent="0.2">
      <c r="A8" s="131" t="s">
        <v>1741</v>
      </c>
      <c r="B8" s="131"/>
      <c r="C8" s="131"/>
      <c r="D8" s="131"/>
      <c r="E8" s="131"/>
      <c r="F8" s="131"/>
    </row>
    <row r="9" spans="1:6" s="50" customFormat="1" ht="12" customHeight="1" x14ac:dyDescent="0.2">
      <c r="B9" s="51"/>
    </row>
    <row r="10" spans="1:6" s="50" customFormat="1" ht="12.95" customHeight="1" x14ac:dyDescent="0.2">
      <c r="A10" s="52" t="s">
        <v>3470</v>
      </c>
    </row>
    <row r="11" spans="1:6" s="50" customFormat="1" ht="12.95" customHeight="1" x14ac:dyDescent="0.2">
      <c r="B11" s="53"/>
      <c r="C11" s="50" t="s">
        <v>3451</v>
      </c>
      <c r="D11" s="53"/>
      <c r="E11" s="50" t="s">
        <v>3454</v>
      </c>
    </row>
    <row r="12" spans="1:6" s="50" customFormat="1" ht="12.95" customHeight="1" x14ac:dyDescent="0.2">
      <c r="B12" s="53"/>
      <c r="C12" s="50" t="s">
        <v>3452</v>
      </c>
      <c r="D12" s="53"/>
      <c r="E12" s="50" t="s">
        <v>3455</v>
      </c>
    </row>
    <row r="13" spans="1:6" s="50" customFormat="1" ht="12.95" customHeight="1" x14ac:dyDescent="0.2">
      <c r="B13" s="53"/>
      <c r="C13" s="50" t="s">
        <v>3453</v>
      </c>
      <c r="D13" s="53"/>
      <c r="E13" s="50" t="s">
        <v>3484</v>
      </c>
    </row>
    <row r="14" spans="1:6" s="50" customFormat="1" ht="12.95" customHeight="1" x14ac:dyDescent="0.2">
      <c r="B14" s="53"/>
      <c r="C14" s="50" t="s">
        <v>3498</v>
      </c>
    </row>
    <row r="15" spans="1:6" s="50" customFormat="1" ht="12.95" customHeight="1" x14ac:dyDescent="0.2"/>
    <row r="16" spans="1:6" s="50" customFormat="1" ht="12.95" customHeight="1" x14ac:dyDescent="0.2">
      <c r="A16" s="52" t="s">
        <v>1746</v>
      </c>
    </row>
    <row r="17" spans="1:6" s="50" customFormat="1" ht="12.95" customHeight="1" x14ac:dyDescent="0.2">
      <c r="B17" s="53"/>
      <c r="C17" s="50" t="s">
        <v>3456</v>
      </c>
      <c r="D17" s="53"/>
      <c r="E17" s="50" t="s">
        <v>3459</v>
      </c>
    </row>
    <row r="18" spans="1:6" s="50" customFormat="1" ht="12.95" customHeight="1" x14ac:dyDescent="0.2">
      <c r="B18" s="53"/>
      <c r="C18" s="50" t="s">
        <v>3457</v>
      </c>
      <c r="D18" s="53"/>
      <c r="E18" s="50" t="s">
        <v>3460</v>
      </c>
    </row>
    <row r="19" spans="1:6" s="50" customFormat="1" ht="12.95" customHeight="1" x14ac:dyDescent="0.2">
      <c r="B19" s="53"/>
      <c r="C19" s="50" t="s">
        <v>3458</v>
      </c>
      <c r="D19" s="53"/>
      <c r="E19" s="50" t="s">
        <v>3461</v>
      </c>
    </row>
    <row r="20" spans="1:6" s="50" customFormat="1" ht="12.95" customHeight="1" x14ac:dyDescent="0.2">
      <c r="B20" s="53"/>
      <c r="C20" s="50" t="s">
        <v>3472</v>
      </c>
    </row>
    <row r="21" spans="1:6" s="50" customFormat="1" ht="12" customHeight="1" x14ac:dyDescent="0.2">
      <c r="C21" s="128"/>
      <c r="D21" s="130"/>
      <c r="E21" s="130"/>
    </row>
    <row r="22" spans="1:6" s="50" customFormat="1" ht="12.95" customHeight="1" x14ac:dyDescent="0.2"/>
    <row r="23" spans="1:6" s="50" customFormat="1" ht="12" customHeight="1" x14ac:dyDescent="0.2">
      <c r="A23" s="52" t="s">
        <v>3462</v>
      </c>
    </row>
    <row r="24" spans="1:6" s="50" customFormat="1" ht="12" x14ac:dyDescent="0.2">
      <c r="B24" s="53"/>
      <c r="C24" s="50" t="s">
        <v>3473</v>
      </c>
      <c r="D24" s="53"/>
      <c r="E24" s="50" t="s">
        <v>3463</v>
      </c>
    </row>
    <row r="25" spans="1:6" s="50" customFormat="1" ht="12.75" x14ac:dyDescent="0.2">
      <c r="C25" s="128"/>
      <c r="D25" s="129"/>
      <c r="E25" s="129"/>
    </row>
    <row r="26" spans="1:6" s="50" customFormat="1" ht="12" x14ac:dyDescent="0.2"/>
    <row r="27" spans="1:6" s="50" customFormat="1" ht="12" x14ac:dyDescent="0.2">
      <c r="A27" s="50" t="s">
        <v>1747</v>
      </c>
    </row>
    <row r="28" spans="1:6" s="50" customFormat="1" ht="75" customHeight="1" x14ac:dyDescent="0.2">
      <c r="B28" s="128"/>
      <c r="C28" s="130"/>
      <c r="D28" s="130"/>
      <c r="E28" s="130"/>
    </row>
    <row r="29" spans="1:6" s="50" customFormat="1" ht="12" x14ac:dyDescent="0.2"/>
    <row r="30" spans="1:6" ht="12" x14ac:dyDescent="0.2">
      <c r="A30" s="58" t="s">
        <v>1748</v>
      </c>
      <c r="B30" s="58"/>
      <c r="C30" s="50"/>
      <c r="D30" s="50"/>
      <c r="E30" s="50"/>
      <c r="F30" s="58"/>
    </row>
    <row r="31" spans="1:6" ht="75" customHeight="1" x14ac:dyDescent="0.2">
      <c r="A31" s="58"/>
      <c r="B31" s="128"/>
      <c r="C31" s="130"/>
      <c r="D31" s="130"/>
      <c r="E31" s="130"/>
      <c r="F31" s="58"/>
    </row>
    <row r="32" spans="1:6" ht="12.95" customHeight="1" x14ac:dyDescent="0.2">
      <c r="A32" s="58"/>
      <c r="B32" s="58"/>
      <c r="C32" s="58"/>
      <c r="D32" s="58"/>
      <c r="E32" s="58"/>
      <c r="F32" s="58"/>
    </row>
    <row r="33" spans="1:6" ht="12.95" customHeight="1" x14ac:dyDescent="0.2">
      <c r="A33" s="58"/>
      <c r="B33" s="58"/>
      <c r="C33" s="58"/>
      <c r="D33" s="58"/>
      <c r="E33" s="58"/>
      <c r="F33" s="58"/>
    </row>
    <row r="34" spans="1:6" s="50" customFormat="1" ht="12.95" customHeight="1" x14ac:dyDescent="0.2">
      <c r="A34" s="55"/>
      <c r="B34" s="55"/>
      <c r="C34" s="55"/>
      <c r="E34" s="55"/>
    </row>
    <row r="35" spans="1:6" s="50" customFormat="1" ht="12.95" customHeight="1" x14ac:dyDescent="0.2">
      <c r="A35" s="57" t="s">
        <v>3464</v>
      </c>
      <c r="C35" s="57"/>
      <c r="D35" s="57"/>
      <c r="E35" s="57" t="s">
        <v>3465</v>
      </c>
    </row>
    <row r="36" spans="1:6" s="50" customFormat="1" ht="12.95" customHeight="1" x14ac:dyDescent="0.2">
      <c r="B36" s="58"/>
      <c r="C36" s="58"/>
      <c r="D36" s="58"/>
      <c r="E36" s="58"/>
    </row>
    <row r="37" spans="1:6" s="50" customFormat="1" ht="12.95" customHeight="1" x14ac:dyDescent="0.2">
      <c r="A37" s="55"/>
      <c r="B37" s="55"/>
      <c r="C37" s="55"/>
      <c r="E37" s="55"/>
    </row>
    <row r="38" spans="1:6" s="50" customFormat="1" ht="12.95" customHeight="1" x14ac:dyDescent="0.2">
      <c r="A38" s="57" t="s">
        <v>3466</v>
      </c>
      <c r="C38" s="57"/>
      <c r="D38" s="57"/>
      <c r="E38" s="57" t="s">
        <v>3465</v>
      </c>
    </row>
    <row r="39" spans="1:6" s="50" customFormat="1" ht="12.95" customHeight="1" x14ac:dyDescent="0.2"/>
    <row r="40" spans="1:6" s="50" customFormat="1" ht="12.95" customHeight="1" x14ac:dyDescent="0.2">
      <c r="A40" s="55"/>
      <c r="B40" s="55"/>
      <c r="C40" s="55"/>
      <c r="E40" s="55"/>
    </row>
    <row r="41" spans="1:6" s="50" customFormat="1" ht="12.95" customHeight="1" x14ac:dyDescent="0.2">
      <c r="A41" s="57" t="s">
        <v>3467</v>
      </c>
      <c r="C41" s="57"/>
      <c r="D41" s="57"/>
      <c r="E41" s="57" t="s">
        <v>3465</v>
      </c>
    </row>
    <row r="42" spans="1:6" s="50" customFormat="1" ht="12.95" customHeight="1" x14ac:dyDescent="0.2">
      <c r="A42" s="57"/>
      <c r="C42" s="57"/>
      <c r="D42" s="57"/>
      <c r="E42" s="57"/>
    </row>
    <row r="43" spans="1:6" s="50" customFormat="1" ht="12.95" customHeight="1" x14ac:dyDescent="0.2">
      <c r="A43" s="55"/>
      <c r="B43" s="55"/>
      <c r="C43" s="55"/>
      <c r="E43" s="55"/>
    </row>
    <row r="44" spans="1:6" s="50" customFormat="1" ht="12.95" customHeight="1" x14ac:dyDescent="0.2">
      <c r="A44" s="57" t="s">
        <v>3468</v>
      </c>
      <c r="C44" s="57"/>
      <c r="D44" s="57"/>
      <c r="E44" s="57" t="s">
        <v>3465</v>
      </c>
    </row>
    <row r="45" spans="1:6" s="50" customFormat="1" ht="12.95" customHeight="1" x14ac:dyDescent="0.2"/>
    <row r="46" spans="1:6" s="50" customFormat="1" ht="12.95" customHeight="1" x14ac:dyDescent="0.2">
      <c r="A46" s="55"/>
      <c r="B46" s="55"/>
      <c r="C46" s="55"/>
    </row>
    <row r="47" spans="1:6" s="50" customFormat="1" ht="12.95" customHeight="1" x14ac:dyDescent="0.2">
      <c r="A47" s="56" t="s">
        <v>3469</v>
      </c>
    </row>
    <row r="48" spans="1:6" s="50" customFormat="1" ht="12.95" customHeight="1" x14ac:dyDescent="0.2"/>
    <row r="49" s="50" customFormat="1" ht="12.95" customHeight="1" x14ac:dyDescent="0.2"/>
    <row r="50" s="50" customFormat="1" ht="12.95" customHeight="1" x14ac:dyDescent="0.2"/>
    <row r="51" s="50" customFormat="1" ht="12.95" customHeight="1" x14ac:dyDescent="0.2"/>
    <row r="52" s="50" customFormat="1" ht="12.95" customHeight="1" x14ac:dyDescent="0.2"/>
    <row r="53" s="50" customFormat="1" ht="12.95" customHeight="1" x14ac:dyDescent="0.2"/>
    <row r="54" s="50" customFormat="1" ht="12.95" customHeight="1" x14ac:dyDescent="0.2"/>
    <row r="55" s="50" customFormat="1" ht="12.95" customHeight="1" x14ac:dyDescent="0.2"/>
    <row r="56" s="50" customFormat="1" ht="12.95" customHeight="1" x14ac:dyDescent="0.2"/>
    <row r="57" s="50" customFormat="1" ht="12.95" customHeight="1" x14ac:dyDescent="0.2"/>
    <row r="58" s="50" customFormat="1" ht="12.95" customHeight="1" x14ac:dyDescent="0.2"/>
    <row r="59" s="50" customFormat="1" ht="12.95" customHeight="1" x14ac:dyDescent="0.2"/>
    <row r="60" s="50" customFormat="1" ht="12.95" customHeight="1" x14ac:dyDescent="0.2"/>
    <row r="61" s="50" customFormat="1" ht="12.95" customHeight="1" x14ac:dyDescent="0.2"/>
    <row r="62" s="50" customFormat="1" ht="12.95" customHeight="1" x14ac:dyDescent="0.2"/>
    <row r="63" s="50" customFormat="1" ht="12.95" customHeight="1" x14ac:dyDescent="0.2"/>
    <row r="64" s="50" customFormat="1" ht="12.95" customHeight="1" x14ac:dyDescent="0.2"/>
    <row r="65" s="50" customFormat="1" ht="12.95" customHeight="1" x14ac:dyDescent="0.2"/>
    <row r="66" s="50" customFormat="1" ht="12.95" customHeight="1" x14ac:dyDescent="0.2"/>
    <row r="67" s="50" customFormat="1" ht="12.95" customHeight="1" x14ac:dyDescent="0.2"/>
    <row r="68" s="50" customFormat="1" ht="12.95" customHeight="1" x14ac:dyDescent="0.2"/>
    <row r="69" s="50" customFormat="1" ht="12.95" customHeight="1" x14ac:dyDescent="0.2"/>
    <row r="70" s="50" customFormat="1" ht="12.95" customHeight="1" x14ac:dyDescent="0.2"/>
    <row r="71" s="50" customFormat="1" ht="12.95" customHeight="1" x14ac:dyDescent="0.2"/>
    <row r="72" s="50" customFormat="1" ht="12.95" customHeight="1" x14ac:dyDescent="0.2"/>
    <row r="73" s="50" customFormat="1" ht="12.95" customHeight="1" x14ac:dyDescent="0.2"/>
    <row r="74" s="50" customFormat="1" ht="12.95" customHeight="1" x14ac:dyDescent="0.2"/>
    <row r="75" s="50" customFormat="1" ht="12.95" customHeight="1" x14ac:dyDescent="0.2"/>
    <row r="76" s="50" customFormat="1" ht="12.95" customHeight="1" x14ac:dyDescent="0.2"/>
    <row r="77" s="50" customFormat="1" ht="12.95" customHeight="1" x14ac:dyDescent="0.2"/>
    <row r="78" s="50" customFormat="1" ht="12.95" customHeight="1" x14ac:dyDescent="0.2"/>
    <row r="79" s="50" customFormat="1" ht="12.95" customHeight="1" x14ac:dyDescent="0.2"/>
    <row r="80" s="50" customFormat="1" ht="12.95" customHeight="1" x14ac:dyDescent="0.2"/>
    <row r="81" s="50" customFormat="1" ht="12.95" customHeight="1" x14ac:dyDescent="0.2"/>
    <row r="82" s="50" customFormat="1" ht="12.95" customHeight="1" x14ac:dyDescent="0.2"/>
    <row r="83" s="50" customFormat="1" ht="12.95" customHeight="1" x14ac:dyDescent="0.2"/>
    <row r="84" s="50" customFormat="1" ht="12.95" customHeight="1" x14ac:dyDescent="0.2"/>
    <row r="85" s="50" customFormat="1" ht="12.95" customHeight="1" x14ac:dyDescent="0.2"/>
    <row r="86" s="50" customFormat="1" ht="12.95" customHeight="1" x14ac:dyDescent="0.2"/>
    <row r="87" s="50" customFormat="1" ht="12.95" customHeight="1" x14ac:dyDescent="0.2"/>
    <row r="88" s="50" customFormat="1" ht="12.95" customHeight="1" x14ac:dyDescent="0.2"/>
    <row r="89" s="50" customFormat="1" ht="12.95" customHeight="1" x14ac:dyDescent="0.2"/>
    <row r="90" s="50" customFormat="1" ht="12.95" customHeight="1" x14ac:dyDescent="0.2"/>
    <row r="91" s="50" customFormat="1" ht="12.95" customHeight="1" x14ac:dyDescent="0.2"/>
    <row r="92" s="50" customFormat="1" ht="12.95" customHeight="1" x14ac:dyDescent="0.2"/>
    <row r="93" s="50" customFormat="1" ht="12.95" customHeight="1" x14ac:dyDescent="0.2"/>
    <row r="94" s="50" customFormat="1" ht="12.95" customHeight="1" x14ac:dyDescent="0.2"/>
    <row r="95" s="50" customFormat="1" ht="12.95" customHeight="1" x14ac:dyDescent="0.2"/>
    <row r="96" s="50" customFormat="1" ht="12.95" customHeight="1" x14ac:dyDescent="0.2"/>
    <row r="97" s="50" customFormat="1" ht="12.95" customHeight="1" x14ac:dyDescent="0.2"/>
    <row r="98" s="50" customFormat="1" ht="12.95" customHeight="1" x14ac:dyDescent="0.2"/>
    <row r="99" s="50" customFormat="1" ht="12.95" customHeight="1" x14ac:dyDescent="0.2"/>
    <row r="100" s="50" customFormat="1" ht="12.95" customHeight="1" x14ac:dyDescent="0.2"/>
    <row r="101" s="50" customFormat="1" ht="12.95" customHeight="1" x14ac:dyDescent="0.2"/>
    <row r="102" s="50" customFormat="1" ht="12.95" customHeight="1" x14ac:dyDescent="0.2"/>
    <row r="103" s="50" customFormat="1" ht="12.95" customHeight="1" x14ac:dyDescent="0.2"/>
    <row r="104" s="50" customFormat="1" ht="12.95" customHeight="1" x14ac:dyDescent="0.2"/>
    <row r="105" s="50" customFormat="1" ht="12.95" customHeight="1" x14ac:dyDescent="0.2"/>
    <row r="106" s="50" customFormat="1" ht="12.95" customHeight="1" x14ac:dyDescent="0.2"/>
    <row r="107" s="50" customFormat="1" ht="12.95" customHeight="1" x14ac:dyDescent="0.2"/>
    <row r="108" s="50" customFormat="1" ht="12.95" customHeight="1" x14ac:dyDescent="0.2"/>
    <row r="109" s="50" customFormat="1" ht="12.95" customHeight="1" x14ac:dyDescent="0.2"/>
    <row r="110" s="50" customFormat="1" ht="12.95" customHeight="1" x14ac:dyDescent="0.2"/>
    <row r="111" s="50" customFormat="1" ht="12.95" customHeight="1" x14ac:dyDescent="0.2"/>
    <row r="112" s="50" customFormat="1" ht="12.95" customHeight="1" x14ac:dyDescent="0.2"/>
    <row r="113" s="50" customFormat="1" ht="12.95" customHeight="1" x14ac:dyDescent="0.2"/>
    <row r="114" s="50" customFormat="1" ht="12.95" customHeight="1" x14ac:dyDescent="0.2"/>
    <row r="115" s="50" customFormat="1" ht="12.95" customHeight="1" x14ac:dyDescent="0.2"/>
    <row r="116" s="50" customFormat="1" ht="12.95" customHeight="1" x14ac:dyDescent="0.2"/>
    <row r="117" s="50" customFormat="1" ht="12.95" customHeight="1" x14ac:dyDescent="0.2"/>
    <row r="118" s="50" customFormat="1" ht="12.95" customHeight="1" x14ac:dyDescent="0.2"/>
    <row r="119" s="50" customFormat="1" ht="12.95" customHeight="1" x14ac:dyDescent="0.2"/>
    <row r="120" s="50" customFormat="1" ht="12.95" customHeight="1" x14ac:dyDescent="0.2"/>
    <row r="121" s="50" customFormat="1" ht="12.95" customHeight="1" x14ac:dyDescent="0.2"/>
    <row r="122" s="50" customFormat="1" ht="12.95" customHeight="1" x14ac:dyDescent="0.2"/>
    <row r="123" s="50" customFormat="1" ht="12.95" customHeight="1" x14ac:dyDescent="0.2"/>
    <row r="124" s="50" customFormat="1" ht="12.95" customHeight="1" x14ac:dyDescent="0.2"/>
    <row r="125" s="50" customFormat="1" ht="12.95" customHeight="1" x14ac:dyDescent="0.2"/>
    <row r="126" s="50" customFormat="1" ht="12.95" customHeight="1" x14ac:dyDescent="0.2"/>
    <row r="127" s="50" customFormat="1" ht="12.95" customHeight="1" x14ac:dyDescent="0.2"/>
    <row r="128" s="50" customFormat="1" ht="12.95" customHeight="1" x14ac:dyDescent="0.2"/>
    <row r="129" s="50" customFormat="1" ht="12.95" customHeight="1" x14ac:dyDescent="0.2"/>
    <row r="130" s="50" customFormat="1" ht="12.95" customHeight="1" x14ac:dyDescent="0.2"/>
    <row r="131" s="50" customFormat="1" ht="12.95" customHeight="1" x14ac:dyDescent="0.2"/>
    <row r="132" s="50" customFormat="1" ht="12.95" customHeight="1" x14ac:dyDescent="0.2"/>
    <row r="133" s="50" customFormat="1" ht="12.95" customHeight="1" x14ac:dyDescent="0.2"/>
    <row r="134" s="50" customFormat="1" ht="12.95" customHeight="1" x14ac:dyDescent="0.2"/>
    <row r="135" s="50" customFormat="1" ht="12.95" customHeight="1" x14ac:dyDescent="0.2"/>
    <row r="136" s="50" customFormat="1" ht="12.95" customHeight="1" x14ac:dyDescent="0.2"/>
    <row r="137" s="50" customFormat="1" ht="12.95" customHeight="1" x14ac:dyDescent="0.2"/>
    <row r="138" s="50" customFormat="1" ht="12.95" customHeight="1" x14ac:dyDescent="0.2"/>
    <row r="139" s="50" customFormat="1" ht="12.95" customHeight="1" x14ac:dyDescent="0.2"/>
    <row r="140" s="50" customFormat="1" ht="12.95" customHeight="1" x14ac:dyDescent="0.2"/>
    <row r="141" s="50" customFormat="1" ht="12.95" customHeight="1" x14ac:dyDescent="0.2"/>
    <row r="142" s="50" customFormat="1" ht="12.95" customHeight="1" x14ac:dyDescent="0.2"/>
    <row r="143" s="50" customFormat="1" ht="12.95" customHeight="1" x14ac:dyDescent="0.2"/>
    <row r="144" s="50" customFormat="1" ht="12.95" customHeight="1" x14ac:dyDescent="0.2"/>
    <row r="145" s="50" customFormat="1" ht="12.95" customHeight="1" x14ac:dyDescent="0.2"/>
    <row r="146" s="50" customFormat="1" ht="12.95" customHeight="1" x14ac:dyDescent="0.2"/>
    <row r="147" s="50" customFormat="1" ht="12.95" customHeight="1" x14ac:dyDescent="0.2"/>
    <row r="148" s="50" customFormat="1" ht="12.95" customHeight="1" x14ac:dyDescent="0.2"/>
    <row r="149" s="50" customFormat="1" ht="12.95" customHeight="1" x14ac:dyDescent="0.2"/>
    <row r="150" s="50" customFormat="1" ht="12.95" customHeight="1" x14ac:dyDescent="0.2"/>
    <row r="151" s="50" customFormat="1" ht="12.95" customHeight="1" x14ac:dyDescent="0.2"/>
    <row r="152" s="50" customFormat="1" ht="12.95" customHeight="1" x14ac:dyDescent="0.2"/>
    <row r="153" s="50" customFormat="1" ht="12.95" customHeight="1" x14ac:dyDescent="0.2"/>
    <row r="154" s="50" customFormat="1" ht="12.95" customHeight="1" x14ac:dyDescent="0.2"/>
    <row r="155" s="50" customFormat="1" ht="12.95" customHeight="1" x14ac:dyDescent="0.2"/>
    <row r="156" s="50" customFormat="1" ht="12.95" customHeight="1" x14ac:dyDescent="0.2"/>
    <row r="157" s="50" customFormat="1" ht="12.95" customHeight="1" x14ac:dyDescent="0.2"/>
    <row r="158" s="50" customFormat="1" ht="12.95" customHeight="1" x14ac:dyDescent="0.2"/>
    <row r="159" s="50" customFormat="1" ht="12.95" customHeight="1" x14ac:dyDescent="0.2"/>
    <row r="160" s="50" customFormat="1" ht="12.95" customHeight="1" x14ac:dyDescent="0.2"/>
    <row r="161" s="50" customFormat="1" ht="12.95" customHeight="1" x14ac:dyDescent="0.2"/>
    <row r="162" s="50" customFormat="1" ht="12.95" customHeight="1" x14ac:dyDescent="0.2"/>
    <row r="163" s="50" customFormat="1" ht="12.95" customHeight="1" x14ac:dyDescent="0.2"/>
    <row r="164" s="50" customFormat="1" ht="12.95" customHeight="1" x14ac:dyDescent="0.2"/>
    <row r="165" s="50" customFormat="1" ht="12.95" customHeight="1" x14ac:dyDescent="0.2"/>
    <row r="166" s="50" customFormat="1" ht="12.95" customHeight="1" x14ac:dyDescent="0.2"/>
    <row r="167" s="50" customFormat="1" ht="12.95" customHeight="1" x14ac:dyDescent="0.2"/>
    <row r="168" s="50" customFormat="1" ht="12.95" customHeight="1" x14ac:dyDescent="0.2"/>
    <row r="169" s="50" customFormat="1" ht="12.95" customHeight="1" x14ac:dyDescent="0.2"/>
    <row r="170" s="50" customFormat="1" ht="12.95" customHeight="1" x14ac:dyDescent="0.2"/>
    <row r="171" s="50" customFormat="1" ht="12.95" customHeight="1" x14ac:dyDescent="0.2"/>
    <row r="172" s="50" customFormat="1" ht="12.95" customHeight="1" x14ac:dyDescent="0.2"/>
    <row r="173" s="50" customFormat="1" ht="12.95" customHeight="1" x14ac:dyDescent="0.2"/>
    <row r="174" s="50" customFormat="1" ht="12.95" customHeight="1" x14ac:dyDescent="0.2"/>
    <row r="175" s="50" customFormat="1" ht="12.95" customHeight="1" x14ac:dyDescent="0.2"/>
    <row r="176" s="50" customFormat="1" ht="12.95" customHeight="1" x14ac:dyDescent="0.2"/>
    <row r="177" s="50" customFormat="1" ht="12.95" customHeight="1" x14ac:dyDescent="0.2"/>
    <row r="178" s="50" customFormat="1" ht="12.95" customHeight="1" x14ac:dyDescent="0.2"/>
    <row r="179" s="50" customFormat="1" ht="12.95" customHeight="1" x14ac:dyDescent="0.2"/>
    <row r="180" s="50" customFormat="1" ht="12.95" customHeight="1" x14ac:dyDescent="0.2"/>
    <row r="181" s="50" customFormat="1" ht="12.95" customHeight="1" x14ac:dyDescent="0.2"/>
    <row r="182" s="50" customFormat="1" ht="12.95" customHeight="1" x14ac:dyDescent="0.2"/>
    <row r="183" s="50" customFormat="1" ht="12.95" customHeight="1" x14ac:dyDescent="0.2"/>
    <row r="184" s="50" customFormat="1" ht="12.95" customHeight="1" x14ac:dyDescent="0.2"/>
    <row r="185" s="50" customFormat="1" ht="12.95" customHeight="1" x14ac:dyDescent="0.2"/>
    <row r="186" s="50" customFormat="1" ht="12.95" customHeight="1" x14ac:dyDescent="0.2"/>
    <row r="187" s="50" customFormat="1" ht="12.95" customHeight="1" x14ac:dyDescent="0.2"/>
    <row r="188" s="50" customFormat="1" ht="12.95" customHeight="1" x14ac:dyDescent="0.2"/>
    <row r="189" s="50" customFormat="1" ht="12.95" customHeight="1" x14ac:dyDescent="0.2"/>
    <row r="190" s="50" customFormat="1" ht="12.95" customHeight="1" x14ac:dyDescent="0.2"/>
    <row r="191" s="50" customFormat="1" ht="12.95" customHeight="1" x14ac:dyDescent="0.2"/>
    <row r="192" s="50" customFormat="1" ht="12.95" customHeight="1" x14ac:dyDescent="0.2"/>
    <row r="193" s="50" customFormat="1" ht="12.95" customHeight="1" x14ac:dyDescent="0.2"/>
    <row r="194" s="50" customFormat="1" ht="12.95" customHeight="1" x14ac:dyDescent="0.2"/>
    <row r="195" s="50" customFormat="1" ht="12.95" customHeight="1" x14ac:dyDescent="0.2"/>
    <row r="196" s="50" customFormat="1" ht="12.95" customHeight="1" x14ac:dyDescent="0.2"/>
    <row r="197" s="50" customFormat="1" ht="12.95" customHeight="1" x14ac:dyDescent="0.2"/>
    <row r="198" s="50" customFormat="1" ht="12.95" customHeight="1" x14ac:dyDescent="0.2"/>
    <row r="199" s="50" customFormat="1" ht="12.95" customHeight="1" x14ac:dyDescent="0.2"/>
    <row r="200" s="50" customFormat="1" ht="12.95" customHeight="1" x14ac:dyDescent="0.2"/>
    <row r="201" s="50" customFormat="1" ht="12.95" customHeight="1" x14ac:dyDescent="0.2"/>
    <row r="202" s="50" customFormat="1" ht="12.95" customHeight="1" x14ac:dyDescent="0.2"/>
    <row r="203" s="50" customFormat="1" ht="12.95" customHeight="1" x14ac:dyDescent="0.2"/>
    <row r="204" s="50" customFormat="1" ht="12.95" customHeight="1" x14ac:dyDescent="0.2"/>
    <row r="205" s="50" customFormat="1" ht="12.95" customHeight="1" x14ac:dyDescent="0.2"/>
    <row r="206" s="50" customFormat="1" ht="12.95" customHeight="1" x14ac:dyDescent="0.2"/>
    <row r="207" s="50" customFormat="1" ht="12.95" customHeight="1" x14ac:dyDescent="0.2"/>
    <row r="208" s="50" customFormat="1" ht="12.95" customHeight="1" x14ac:dyDescent="0.2"/>
    <row r="209" s="50" customFormat="1" ht="12.95" customHeight="1" x14ac:dyDescent="0.2"/>
    <row r="210" s="50" customFormat="1" ht="12.95" customHeight="1" x14ac:dyDescent="0.2"/>
    <row r="211" s="50" customFormat="1" ht="12.95" customHeight="1" x14ac:dyDescent="0.2"/>
    <row r="212" s="50" customFormat="1" ht="12.95" customHeight="1" x14ac:dyDescent="0.2"/>
    <row r="213" s="50" customFormat="1" ht="12.95" customHeight="1" x14ac:dyDescent="0.2"/>
    <row r="214" s="50" customFormat="1" ht="12.95" customHeight="1" x14ac:dyDescent="0.2"/>
    <row r="215" s="50" customFormat="1" ht="12.95" customHeight="1" x14ac:dyDescent="0.2"/>
    <row r="216" s="50" customFormat="1" ht="12.95" customHeight="1" x14ac:dyDescent="0.2"/>
    <row r="217" s="50" customFormat="1" ht="12.95" customHeight="1" x14ac:dyDescent="0.2"/>
    <row r="218" s="50" customFormat="1" ht="12.95" customHeight="1" x14ac:dyDescent="0.2"/>
    <row r="219" s="50" customFormat="1" ht="12.95" customHeight="1" x14ac:dyDescent="0.2"/>
    <row r="220" s="50" customFormat="1" ht="12.95" customHeight="1" x14ac:dyDescent="0.2"/>
    <row r="221" s="50" customFormat="1" ht="12.95" customHeight="1" x14ac:dyDescent="0.2"/>
    <row r="222" s="50" customFormat="1" ht="12.95" customHeight="1" x14ac:dyDescent="0.2"/>
    <row r="223" s="50" customFormat="1" ht="12.95" customHeight="1" x14ac:dyDescent="0.2"/>
    <row r="224" s="50" customFormat="1" ht="12.95" customHeight="1" x14ac:dyDescent="0.2"/>
    <row r="225" s="50" customFormat="1" ht="12.95" customHeight="1" x14ac:dyDescent="0.2"/>
    <row r="226" s="50" customFormat="1" ht="12.95" customHeight="1" x14ac:dyDescent="0.2"/>
    <row r="227" s="50" customFormat="1" ht="12.95" customHeight="1" x14ac:dyDescent="0.2"/>
    <row r="228" s="50" customFormat="1" ht="12.95" customHeight="1" x14ac:dyDescent="0.2"/>
    <row r="229" s="50" customFormat="1" ht="12.95" customHeight="1" x14ac:dyDescent="0.2"/>
    <row r="230" s="50" customFormat="1" ht="12.95" customHeight="1" x14ac:dyDescent="0.2"/>
    <row r="231" s="50" customFormat="1" ht="12.95" customHeight="1" x14ac:dyDescent="0.2"/>
    <row r="232" s="50" customFormat="1" ht="12.95" customHeight="1" x14ac:dyDescent="0.2"/>
    <row r="233" s="50" customFormat="1" ht="12.95" customHeight="1" x14ac:dyDescent="0.2"/>
    <row r="234" s="50" customFormat="1" ht="12.95" customHeight="1" x14ac:dyDescent="0.2"/>
    <row r="235" s="50" customFormat="1" ht="12.95" customHeight="1" x14ac:dyDescent="0.2"/>
    <row r="236" s="50" customFormat="1" ht="12.95" customHeight="1" x14ac:dyDescent="0.2"/>
    <row r="237" s="50" customFormat="1" ht="12.95" customHeight="1" x14ac:dyDescent="0.2"/>
    <row r="238" s="50" customFormat="1" ht="12.95" customHeight="1" x14ac:dyDescent="0.2"/>
    <row r="239" s="50" customFormat="1" ht="12.95" customHeight="1" x14ac:dyDescent="0.2"/>
    <row r="240" s="50" customFormat="1" ht="12.95" customHeight="1" x14ac:dyDescent="0.2"/>
    <row r="241" s="50" customFormat="1" ht="12.95" customHeight="1" x14ac:dyDescent="0.2"/>
    <row r="242" s="50" customFormat="1" ht="12.95" customHeight="1" x14ac:dyDescent="0.2"/>
    <row r="243" s="50" customFormat="1" ht="12.95" customHeight="1" x14ac:dyDescent="0.2"/>
    <row r="244" s="50" customFormat="1" ht="12.95" customHeight="1" x14ac:dyDescent="0.2"/>
    <row r="245" s="50" customFormat="1" ht="12.95" customHeight="1" x14ac:dyDescent="0.2"/>
    <row r="246" s="50" customFormat="1" ht="12.95" customHeight="1" x14ac:dyDescent="0.2"/>
    <row r="247" s="50" customFormat="1" ht="12.95" customHeight="1" x14ac:dyDescent="0.2"/>
    <row r="248" s="50" customFormat="1" ht="12.95" customHeight="1" x14ac:dyDescent="0.2"/>
    <row r="249" s="50" customFormat="1" ht="12.95" customHeight="1" x14ac:dyDescent="0.2"/>
    <row r="250" s="50" customFormat="1" ht="12.95" customHeight="1" x14ac:dyDescent="0.2"/>
    <row r="251" s="50" customFormat="1" ht="12.95" customHeight="1" x14ac:dyDescent="0.2"/>
    <row r="252" s="50" customFormat="1" ht="12.95" customHeight="1" x14ac:dyDescent="0.2"/>
    <row r="253" s="50" customFormat="1" ht="12.95" customHeight="1" x14ac:dyDescent="0.2"/>
    <row r="254" s="50" customFormat="1" ht="12.95" customHeight="1" x14ac:dyDescent="0.2"/>
    <row r="255" s="50" customFormat="1" ht="12.95" customHeight="1" x14ac:dyDescent="0.2"/>
    <row r="256" s="50" customFormat="1" ht="12.95" customHeight="1" x14ac:dyDescent="0.2"/>
    <row r="257" s="50" customFormat="1" ht="12.95" customHeight="1" x14ac:dyDescent="0.2"/>
    <row r="258" s="50" customFormat="1" ht="12.95" customHeight="1" x14ac:dyDescent="0.2"/>
    <row r="259" s="50" customFormat="1" ht="12.95" customHeight="1" x14ac:dyDescent="0.2"/>
    <row r="260" s="50" customFormat="1" ht="12.95" customHeight="1" x14ac:dyDescent="0.2"/>
    <row r="261" s="50" customFormat="1" ht="12.95" customHeight="1" x14ac:dyDescent="0.2"/>
    <row r="262" s="50" customFormat="1" ht="12.95" customHeight="1" x14ac:dyDescent="0.2"/>
    <row r="263" s="50" customFormat="1" ht="12.95" customHeight="1" x14ac:dyDescent="0.2"/>
    <row r="264" s="50" customFormat="1" ht="12.95" customHeight="1" x14ac:dyDescent="0.2"/>
    <row r="265" s="50" customFormat="1" ht="12.95" customHeight="1" x14ac:dyDescent="0.2"/>
    <row r="266" s="50" customFormat="1" ht="12.95" customHeight="1" x14ac:dyDescent="0.2"/>
    <row r="267" s="50" customFormat="1" ht="12.95" customHeight="1" x14ac:dyDescent="0.2"/>
    <row r="268" s="50" customFormat="1" ht="12.95" customHeight="1" x14ac:dyDescent="0.2"/>
    <row r="269" s="50" customFormat="1" ht="12.95" customHeight="1" x14ac:dyDescent="0.2"/>
    <row r="270" s="50" customFormat="1" ht="12.95" customHeight="1" x14ac:dyDescent="0.2"/>
    <row r="271" s="50" customFormat="1" ht="12.95" customHeight="1" x14ac:dyDescent="0.2"/>
    <row r="272" s="50" customFormat="1" ht="12.95" customHeight="1" x14ac:dyDescent="0.2"/>
    <row r="273" s="50" customFormat="1" ht="12.95" customHeight="1" x14ac:dyDescent="0.2"/>
    <row r="274" s="50" customFormat="1" ht="12.95" customHeight="1" x14ac:dyDescent="0.2"/>
    <row r="275" s="50" customFormat="1" ht="12.95" customHeight="1" x14ac:dyDescent="0.2"/>
    <row r="276" s="50" customFormat="1" ht="12.95" customHeight="1" x14ac:dyDescent="0.2"/>
    <row r="277" s="50" customFormat="1" ht="12.95" customHeight="1" x14ac:dyDescent="0.2"/>
    <row r="278" s="50" customFormat="1" ht="12.95" customHeight="1" x14ac:dyDescent="0.2"/>
    <row r="279" s="50" customFormat="1" ht="12.95" customHeight="1" x14ac:dyDescent="0.2"/>
    <row r="280" s="50" customFormat="1" ht="12.95" customHeight="1" x14ac:dyDescent="0.2"/>
    <row r="281" s="50" customFormat="1" ht="12.95" customHeight="1" x14ac:dyDescent="0.2"/>
    <row r="282" s="50" customFormat="1" ht="12.95" customHeight="1" x14ac:dyDescent="0.2"/>
    <row r="283" s="50" customFormat="1" ht="12.95" customHeight="1" x14ac:dyDescent="0.2"/>
    <row r="284" s="50" customFormat="1" ht="12.95" customHeight="1" x14ac:dyDescent="0.2"/>
    <row r="285" s="50" customFormat="1" ht="12.95" customHeight="1" x14ac:dyDescent="0.2"/>
    <row r="286" s="50" customFormat="1" ht="12.95" customHeight="1" x14ac:dyDescent="0.2"/>
    <row r="287" s="50" customFormat="1" ht="12.95" customHeight="1" x14ac:dyDescent="0.2"/>
    <row r="288" s="50" customFormat="1" ht="12.95" customHeight="1" x14ac:dyDescent="0.2"/>
    <row r="289" s="50" customFormat="1" ht="12.95" customHeight="1" x14ac:dyDescent="0.2"/>
    <row r="290" s="50" customFormat="1" ht="12.95" customHeight="1" x14ac:dyDescent="0.2"/>
    <row r="291" s="50" customFormat="1" ht="12.95" customHeight="1" x14ac:dyDescent="0.2"/>
    <row r="292" s="50" customFormat="1" ht="12.95" customHeight="1" x14ac:dyDescent="0.2"/>
    <row r="293" s="50" customFormat="1" ht="12.95" customHeight="1" x14ac:dyDescent="0.2"/>
    <row r="294" s="50" customFormat="1" ht="12.95" customHeight="1" x14ac:dyDescent="0.2"/>
    <row r="295" s="50" customFormat="1" ht="12.95" customHeight="1" x14ac:dyDescent="0.2"/>
    <row r="296" s="50" customFormat="1" ht="12.95" customHeight="1" x14ac:dyDescent="0.2"/>
    <row r="297" s="50" customFormat="1" ht="12.95" customHeight="1" x14ac:dyDescent="0.2"/>
    <row r="298" s="50" customFormat="1" ht="12.95" customHeight="1" x14ac:dyDescent="0.2"/>
    <row r="299" s="50" customFormat="1" ht="12.95" customHeight="1" x14ac:dyDescent="0.2"/>
    <row r="300" s="50" customFormat="1" ht="12.95" customHeight="1" x14ac:dyDescent="0.2"/>
    <row r="301" s="50" customFormat="1" ht="12.95" customHeight="1" x14ac:dyDescent="0.2"/>
    <row r="302" s="50" customFormat="1" ht="12.95" customHeight="1" x14ac:dyDescent="0.2"/>
    <row r="303" s="50" customFormat="1" ht="12.95" customHeight="1" x14ac:dyDescent="0.2"/>
    <row r="304" s="50" customFormat="1" ht="12.95" customHeight="1" x14ac:dyDescent="0.2"/>
    <row r="305" s="50" customFormat="1" ht="12.95" customHeight="1" x14ac:dyDescent="0.2"/>
    <row r="306" s="50" customFormat="1" ht="12.95" customHeight="1" x14ac:dyDescent="0.2"/>
    <row r="307" s="50" customFormat="1" ht="12.95" customHeight="1" x14ac:dyDescent="0.2"/>
    <row r="308" s="50" customFormat="1" ht="12.95" customHeight="1" x14ac:dyDescent="0.2"/>
    <row r="309" s="50" customFormat="1" ht="12.95" customHeight="1" x14ac:dyDescent="0.2"/>
    <row r="310" s="50" customFormat="1" ht="12.95" customHeight="1" x14ac:dyDescent="0.2"/>
    <row r="311" s="50" customFormat="1" ht="12.95" customHeight="1" x14ac:dyDescent="0.2"/>
    <row r="312" s="50" customFormat="1" ht="12.95" customHeight="1" x14ac:dyDescent="0.2"/>
    <row r="313" s="50" customFormat="1" ht="12.95" customHeight="1" x14ac:dyDescent="0.2"/>
    <row r="314" s="50" customFormat="1" ht="15" customHeight="1" x14ac:dyDescent="0.2"/>
    <row r="315" s="50" customFormat="1" ht="15" customHeight="1" x14ac:dyDescent="0.2"/>
    <row r="316" s="50" customFormat="1" ht="15" customHeight="1" x14ac:dyDescent="0.2"/>
    <row r="317" s="50" customFormat="1" ht="15" customHeight="1" x14ac:dyDescent="0.2"/>
    <row r="318" s="50" customFormat="1" ht="15" customHeight="1" x14ac:dyDescent="0.2"/>
    <row r="319" s="50" customFormat="1" ht="15" customHeight="1" x14ac:dyDescent="0.2"/>
    <row r="320" s="50" customFormat="1" ht="15" customHeight="1" x14ac:dyDescent="0.2"/>
    <row r="321" s="50" customFormat="1" ht="15" customHeight="1" x14ac:dyDescent="0.2"/>
    <row r="322" s="50" customFormat="1" ht="15" customHeight="1" x14ac:dyDescent="0.2"/>
    <row r="323" s="50" customFormat="1" ht="15" customHeight="1" x14ac:dyDescent="0.2"/>
    <row r="324" s="50" customFormat="1" ht="15" customHeight="1" x14ac:dyDescent="0.2"/>
    <row r="325" s="50" customFormat="1" ht="15" customHeight="1" x14ac:dyDescent="0.2"/>
    <row r="326" s="50" customFormat="1" ht="15" customHeight="1" x14ac:dyDescent="0.2"/>
    <row r="327" s="50" customFormat="1" ht="15" customHeight="1" x14ac:dyDescent="0.2"/>
    <row r="328" s="50" customFormat="1" ht="15" customHeight="1" x14ac:dyDescent="0.2"/>
    <row r="329" s="50" customFormat="1" ht="15" customHeight="1" x14ac:dyDescent="0.2"/>
    <row r="330" s="50" customFormat="1" ht="15" customHeight="1" x14ac:dyDescent="0.2"/>
    <row r="331" s="50" customFormat="1" ht="15" customHeight="1" x14ac:dyDescent="0.2"/>
    <row r="332" s="50" customFormat="1" ht="15" customHeight="1" x14ac:dyDescent="0.2"/>
    <row r="333" s="50" customFormat="1" ht="15" customHeight="1" x14ac:dyDescent="0.2"/>
    <row r="334" s="50" customFormat="1" ht="15" customHeight="1" x14ac:dyDescent="0.2"/>
    <row r="335" s="50" customFormat="1" ht="15" customHeight="1" x14ac:dyDescent="0.2"/>
    <row r="336" s="50" customFormat="1" ht="15" customHeight="1" x14ac:dyDescent="0.2"/>
    <row r="337" s="50" customFormat="1" ht="15" customHeight="1" x14ac:dyDescent="0.2"/>
    <row r="338" s="50" customFormat="1" ht="15" customHeight="1" x14ac:dyDescent="0.2"/>
    <row r="339" s="50" customFormat="1" ht="15" customHeight="1" x14ac:dyDescent="0.2"/>
    <row r="340" s="50" customFormat="1" ht="15" customHeight="1" x14ac:dyDescent="0.2"/>
    <row r="341" s="50" customFormat="1" ht="15" customHeight="1" x14ac:dyDescent="0.2"/>
    <row r="342" s="50" customFormat="1" ht="15" customHeight="1" x14ac:dyDescent="0.2"/>
    <row r="343" s="50" customFormat="1" ht="15" customHeight="1" x14ac:dyDescent="0.2"/>
    <row r="344" s="50" customFormat="1" ht="15" customHeight="1" x14ac:dyDescent="0.2"/>
    <row r="345" s="50" customFormat="1" ht="15" customHeight="1" x14ac:dyDescent="0.2"/>
    <row r="346" s="50" customFormat="1" ht="15" customHeight="1" x14ac:dyDescent="0.2"/>
    <row r="347" s="50" customFormat="1" ht="15" customHeight="1" x14ac:dyDescent="0.2"/>
    <row r="348" s="50" customFormat="1" ht="15" customHeight="1" x14ac:dyDescent="0.2"/>
    <row r="349" s="50" customFormat="1" ht="15" customHeight="1" x14ac:dyDescent="0.2"/>
    <row r="350" s="50" customFormat="1" ht="15" customHeight="1" x14ac:dyDescent="0.2"/>
    <row r="351" s="50" customFormat="1" ht="15" customHeight="1" x14ac:dyDescent="0.2"/>
    <row r="352" s="50" customFormat="1" ht="15" customHeight="1" x14ac:dyDescent="0.2"/>
    <row r="353" s="50" customFormat="1" ht="15" customHeight="1" x14ac:dyDescent="0.2"/>
    <row r="354" s="50" customFormat="1" ht="15" customHeight="1" x14ac:dyDescent="0.2"/>
    <row r="355" s="50" customFormat="1" ht="15" customHeight="1" x14ac:dyDescent="0.2"/>
    <row r="356" s="50" customFormat="1" ht="15" customHeight="1" x14ac:dyDescent="0.2"/>
    <row r="357" s="50" customFormat="1" ht="15" customHeight="1" x14ac:dyDescent="0.2"/>
    <row r="358" s="50" customFormat="1" ht="15" customHeight="1" x14ac:dyDescent="0.2"/>
    <row r="359" s="50" customFormat="1" ht="15" customHeight="1" x14ac:dyDescent="0.2"/>
    <row r="360" s="50" customFormat="1" ht="15" customHeight="1" x14ac:dyDescent="0.2"/>
    <row r="361" s="50" customFormat="1" ht="15" customHeight="1" x14ac:dyDescent="0.2"/>
    <row r="362" s="50" customFormat="1" ht="15" customHeight="1" x14ac:dyDescent="0.2"/>
    <row r="363" s="50" customFormat="1" ht="15" customHeight="1" x14ac:dyDescent="0.2"/>
    <row r="364" s="50" customFormat="1" ht="15" customHeight="1" x14ac:dyDescent="0.2"/>
    <row r="365" s="50" customFormat="1" ht="15" customHeight="1" x14ac:dyDescent="0.2"/>
    <row r="366" s="50" customFormat="1" ht="15" customHeight="1" x14ac:dyDescent="0.2"/>
    <row r="367" s="50" customFormat="1" ht="15" customHeight="1" x14ac:dyDescent="0.2"/>
    <row r="368" s="50" customFormat="1" ht="15" customHeight="1" x14ac:dyDescent="0.2"/>
    <row r="369" s="50" customFormat="1" ht="15" customHeight="1" x14ac:dyDescent="0.2"/>
    <row r="370" s="50" customFormat="1" ht="15" customHeight="1" x14ac:dyDescent="0.2"/>
    <row r="371" s="50" customFormat="1" ht="15" customHeight="1" x14ac:dyDescent="0.2"/>
    <row r="372" s="50" customFormat="1" ht="15" customHeight="1" x14ac:dyDescent="0.2"/>
    <row r="373" s="50" customFormat="1" ht="15" customHeight="1" x14ac:dyDescent="0.2"/>
    <row r="374" s="50" customFormat="1" ht="15" customHeight="1" x14ac:dyDescent="0.2"/>
    <row r="375" s="50" customFormat="1" ht="15" customHeight="1" x14ac:dyDescent="0.2"/>
    <row r="376" s="50" customFormat="1" ht="15" customHeight="1" x14ac:dyDescent="0.2"/>
    <row r="377" s="50" customFormat="1" ht="15" customHeight="1" x14ac:dyDescent="0.2"/>
    <row r="378" s="50" customFormat="1" ht="15" customHeight="1" x14ac:dyDescent="0.2"/>
    <row r="379" s="50" customFormat="1" ht="15" customHeight="1" x14ac:dyDescent="0.2"/>
    <row r="380" s="50" customFormat="1" ht="15" customHeight="1" x14ac:dyDescent="0.2"/>
    <row r="381" s="50" customFormat="1" ht="15" customHeight="1" x14ac:dyDescent="0.2"/>
    <row r="382" s="50" customFormat="1" ht="15" customHeight="1" x14ac:dyDescent="0.2"/>
    <row r="383" s="50" customFormat="1" ht="15" customHeight="1" x14ac:dyDescent="0.2"/>
    <row r="384" s="50" customFormat="1" ht="15" customHeight="1" x14ac:dyDescent="0.2"/>
    <row r="385" s="50" customFormat="1" ht="15" customHeight="1" x14ac:dyDescent="0.2"/>
    <row r="386" s="50" customFormat="1" ht="15" customHeight="1" x14ac:dyDescent="0.2"/>
    <row r="387" s="50" customFormat="1" ht="15" customHeight="1" x14ac:dyDescent="0.2"/>
    <row r="388" s="50" customFormat="1" ht="15" customHeight="1" x14ac:dyDescent="0.2"/>
    <row r="389" s="50" customFormat="1" ht="15" customHeight="1" x14ac:dyDescent="0.2"/>
    <row r="390" s="50" customFormat="1" ht="15" customHeight="1" x14ac:dyDescent="0.2"/>
    <row r="391" s="50" customFormat="1" ht="15" customHeight="1" x14ac:dyDescent="0.2"/>
    <row r="392" s="50" customFormat="1" ht="15" customHeight="1" x14ac:dyDescent="0.2"/>
    <row r="393" s="50" customFormat="1" ht="15" customHeight="1" x14ac:dyDescent="0.2"/>
    <row r="394" s="50" customFormat="1" ht="15" customHeight="1" x14ac:dyDescent="0.2"/>
    <row r="395" s="50" customFormat="1" ht="15" customHeight="1" x14ac:dyDescent="0.2"/>
    <row r="396" s="50" customFormat="1" ht="15" customHeight="1" x14ac:dyDescent="0.2"/>
    <row r="397" s="50" customFormat="1" ht="15" customHeight="1" x14ac:dyDescent="0.2"/>
    <row r="398" s="50" customFormat="1" ht="15" customHeight="1" x14ac:dyDescent="0.2"/>
    <row r="399" s="50" customFormat="1" ht="15" customHeight="1" x14ac:dyDescent="0.2"/>
    <row r="400" s="50" customFormat="1" ht="15" customHeight="1" x14ac:dyDescent="0.2"/>
    <row r="401" s="50" customFormat="1" ht="15" customHeight="1" x14ac:dyDescent="0.2"/>
    <row r="402" s="50" customFormat="1" ht="15" customHeight="1" x14ac:dyDescent="0.2"/>
    <row r="403" s="50" customFormat="1" ht="15" customHeight="1" x14ac:dyDescent="0.2"/>
    <row r="404" s="50" customFormat="1" ht="15" customHeight="1" x14ac:dyDescent="0.2"/>
    <row r="405" s="50" customFormat="1" ht="15" customHeight="1" x14ac:dyDescent="0.2"/>
    <row r="406" s="50" customFormat="1" ht="15" customHeight="1" x14ac:dyDescent="0.2"/>
    <row r="407" s="50" customFormat="1" ht="15" customHeight="1" x14ac:dyDescent="0.2"/>
    <row r="408" s="50" customFormat="1" ht="15" customHeight="1" x14ac:dyDescent="0.2"/>
    <row r="409" s="50" customFormat="1" ht="15" customHeight="1" x14ac:dyDescent="0.2"/>
    <row r="410" s="50" customFormat="1" ht="15" customHeight="1" x14ac:dyDescent="0.2"/>
    <row r="411" s="50" customFormat="1" ht="15" customHeight="1" x14ac:dyDescent="0.2"/>
    <row r="412" s="50" customFormat="1" ht="15" customHeight="1" x14ac:dyDescent="0.2"/>
    <row r="413" s="50" customFormat="1" ht="15" customHeight="1" x14ac:dyDescent="0.2"/>
    <row r="414" s="50" customFormat="1" ht="15" customHeight="1" x14ac:dyDescent="0.2"/>
    <row r="415" s="50" customFormat="1" ht="15" customHeight="1" x14ac:dyDescent="0.2"/>
    <row r="416" s="50" customFormat="1" ht="15" customHeight="1" x14ac:dyDescent="0.2"/>
    <row r="417" s="50" customFormat="1" ht="15" customHeight="1" x14ac:dyDescent="0.2"/>
    <row r="418" s="50" customFormat="1" ht="15" customHeight="1" x14ac:dyDescent="0.2"/>
    <row r="419" s="50" customFormat="1" ht="15" customHeight="1" x14ac:dyDescent="0.2"/>
    <row r="420" s="50" customFormat="1" ht="15" customHeight="1" x14ac:dyDescent="0.2"/>
    <row r="421" s="50" customFormat="1" ht="15" customHeight="1" x14ac:dyDescent="0.2"/>
    <row r="422" s="50" customFormat="1" ht="15" customHeight="1" x14ac:dyDescent="0.2"/>
    <row r="423" s="50" customFormat="1" ht="15" customHeight="1" x14ac:dyDescent="0.2"/>
    <row r="424" s="50" customFormat="1" ht="15" customHeight="1" x14ac:dyDescent="0.2"/>
    <row r="425" s="50" customFormat="1" ht="15" customHeight="1" x14ac:dyDescent="0.2"/>
    <row r="426" s="50" customFormat="1" ht="15" customHeight="1" x14ac:dyDescent="0.2"/>
    <row r="427" s="50" customFormat="1" ht="15" customHeight="1" x14ac:dyDescent="0.2"/>
    <row r="428" s="50" customFormat="1" ht="15" customHeight="1" x14ac:dyDescent="0.2"/>
    <row r="429" s="50" customFormat="1" ht="15" customHeight="1" x14ac:dyDescent="0.2"/>
    <row r="430" s="50" customFormat="1" ht="15" customHeight="1" x14ac:dyDescent="0.2"/>
    <row r="431" s="50" customFormat="1" ht="15" customHeight="1" x14ac:dyDescent="0.2"/>
    <row r="432" s="50" customFormat="1" ht="15" customHeight="1" x14ac:dyDescent="0.2"/>
    <row r="433" s="50" customFormat="1" ht="15" customHeight="1" x14ac:dyDescent="0.2"/>
    <row r="434" s="50" customFormat="1" ht="15" customHeight="1" x14ac:dyDescent="0.2"/>
    <row r="435" s="50" customFormat="1" ht="15" customHeight="1" x14ac:dyDescent="0.2"/>
    <row r="436" s="50" customFormat="1" ht="15" customHeight="1" x14ac:dyDescent="0.2"/>
    <row r="437" s="50" customFormat="1" ht="15" customHeight="1" x14ac:dyDescent="0.2"/>
    <row r="438" s="50" customFormat="1" ht="15" customHeight="1" x14ac:dyDescent="0.2"/>
    <row r="439" s="50" customFormat="1" ht="15" customHeight="1" x14ac:dyDescent="0.2"/>
    <row r="440" s="50" customFormat="1" ht="15" customHeight="1" x14ac:dyDescent="0.2"/>
    <row r="441" s="50" customFormat="1" ht="15" customHeight="1" x14ac:dyDescent="0.2"/>
    <row r="442" s="50" customFormat="1" ht="15" customHeight="1" x14ac:dyDescent="0.2"/>
    <row r="443" s="50" customFormat="1" ht="15" customHeight="1" x14ac:dyDescent="0.2"/>
    <row r="444" s="50" customFormat="1" ht="15" customHeight="1" x14ac:dyDescent="0.2"/>
    <row r="445" s="50" customFormat="1" ht="15" customHeight="1" x14ac:dyDescent="0.2"/>
    <row r="446" s="50" customFormat="1" ht="15" customHeight="1" x14ac:dyDescent="0.2"/>
    <row r="447" s="50" customFormat="1" ht="15" customHeight="1" x14ac:dyDescent="0.2"/>
    <row r="448" s="50" customFormat="1" ht="15" customHeight="1" x14ac:dyDescent="0.2"/>
    <row r="449" s="50" customFormat="1" ht="15" customHeight="1" x14ac:dyDescent="0.2"/>
    <row r="450" s="50" customFormat="1" ht="15" customHeight="1" x14ac:dyDescent="0.2"/>
    <row r="451" s="50" customFormat="1" ht="15" customHeight="1" x14ac:dyDescent="0.2"/>
    <row r="452" s="50" customFormat="1" ht="15" customHeight="1" x14ac:dyDescent="0.2"/>
    <row r="453" s="50" customFormat="1" ht="15" customHeight="1" x14ac:dyDescent="0.2"/>
    <row r="454" s="50" customFormat="1" ht="15" customHeight="1" x14ac:dyDescent="0.2"/>
    <row r="455" s="50" customFormat="1" ht="15" customHeight="1" x14ac:dyDescent="0.2"/>
    <row r="456" s="50" customFormat="1" ht="15" customHeight="1" x14ac:dyDescent="0.2"/>
    <row r="457" s="50" customFormat="1" ht="15" customHeight="1" x14ac:dyDescent="0.2"/>
    <row r="458" s="50" customFormat="1" ht="15" customHeight="1" x14ac:dyDescent="0.2"/>
    <row r="459" s="50" customFormat="1" ht="15" customHeight="1" x14ac:dyDescent="0.2"/>
    <row r="460" s="50" customFormat="1" ht="15" customHeight="1" x14ac:dyDescent="0.2"/>
    <row r="461" s="50" customFormat="1" ht="15" customHeight="1" x14ac:dyDescent="0.2"/>
    <row r="462" s="50" customFormat="1" ht="15" customHeight="1" x14ac:dyDescent="0.2"/>
    <row r="463" s="50" customFormat="1" ht="15" customHeight="1" x14ac:dyDescent="0.2"/>
    <row r="464" s="50" customFormat="1" ht="15" customHeight="1" x14ac:dyDescent="0.2"/>
    <row r="465" s="50" customFormat="1" ht="15" customHeight="1" x14ac:dyDescent="0.2"/>
    <row r="466" s="50" customFormat="1" ht="15" customHeight="1" x14ac:dyDescent="0.2"/>
    <row r="467" s="50" customFormat="1" ht="15" customHeight="1" x14ac:dyDescent="0.2"/>
    <row r="468" s="50" customFormat="1" ht="15" customHeight="1" x14ac:dyDescent="0.2"/>
    <row r="469" s="50" customFormat="1" ht="15" customHeight="1" x14ac:dyDescent="0.2"/>
    <row r="470" s="50" customFormat="1" ht="15" customHeight="1" x14ac:dyDescent="0.2"/>
    <row r="471" s="50" customFormat="1" ht="15" customHeight="1" x14ac:dyDescent="0.2"/>
    <row r="472" s="50" customFormat="1" ht="15" customHeight="1" x14ac:dyDescent="0.2"/>
    <row r="473" s="50" customFormat="1" ht="15" customHeight="1" x14ac:dyDescent="0.2"/>
    <row r="474" s="50" customFormat="1" ht="15" customHeight="1" x14ac:dyDescent="0.2"/>
    <row r="475" s="50" customFormat="1" ht="15" customHeight="1" x14ac:dyDescent="0.2"/>
    <row r="476" s="50" customFormat="1" ht="15" customHeight="1" x14ac:dyDescent="0.2"/>
    <row r="477" s="50" customFormat="1" ht="15" customHeight="1" x14ac:dyDescent="0.2"/>
    <row r="478" s="50" customFormat="1" ht="15" customHeight="1" x14ac:dyDescent="0.2"/>
    <row r="479" s="50" customFormat="1" ht="15" customHeight="1" x14ac:dyDescent="0.2"/>
    <row r="480" s="50" customFormat="1" ht="15" customHeight="1" x14ac:dyDescent="0.2"/>
    <row r="481" s="50" customFormat="1" ht="15" customHeight="1" x14ac:dyDescent="0.2"/>
    <row r="482" s="50" customFormat="1" ht="15" customHeight="1" x14ac:dyDescent="0.2"/>
    <row r="483" s="50" customFormat="1" ht="15" customHeight="1" x14ac:dyDescent="0.2"/>
    <row r="484" s="50" customFormat="1" ht="15" customHeight="1" x14ac:dyDescent="0.2"/>
    <row r="485" s="50" customFormat="1" ht="15" customHeight="1" x14ac:dyDescent="0.2"/>
    <row r="486" s="50" customFormat="1" ht="15" customHeight="1" x14ac:dyDescent="0.2"/>
    <row r="487" s="50" customFormat="1" ht="15" customHeight="1" x14ac:dyDescent="0.2"/>
    <row r="488" s="50" customFormat="1" ht="15" customHeight="1" x14ac:dyDescent="0.2"/>
    <row r="489" s="50" customFormat="1" ht="15" customHeight="1" x14ac:dyDescent="0.2"/>
    <row r="490" s="50" customFormat="1" ht="15" customHeight="1" x14ac:dyDescent="0.2"/>
    <row r="491" s="50" customFormat="1" ht="15" customHeight="1" x14ac:dyDescent="0.2"/>
    <row r="492" s="50" customFormat="1" ht="15" customHeight="1" x14ac:dyDescent="0.2"/>
    <row r="493" s="50" customFormat="1" ht="15" customHeight="1" x14ac:dyDescent="0.2"/>
    <row r="494" s="50" customFormat="1" ht="15" customHeight="1" x14ac:dyDescent="0.2"/>
    <row r="495" s="50" customFormat="1" ht="15" customHeight="1" x14ac:dyDescent="0.2"/>
    <row r="496" s="50" customFormat="1" ht="15" customHeight="1" x14ac:dyDescent="0.2"/>
    <row r="497" s="50" customFormat="1" ht="15" customHeight="1" x14ac:dyDescent="0.2"/>
    <row r="498" s="50" customFormat="1" ht="15" customHeight="1" x14ac:dyDescent="0.2"/>
    <row r="499" s="50" customFormat="1" ht="15" customHeight="1" x14ac:dyDescent="0.2"/>
    <row r="500" s="50" customFormat="1" ht="15" customHeight="1" x14ac:dyDescent="0.2"/>
    <row r="501" s="50" customFormat="1" ht="15" customHeight="1" x14ac:dyDescent="0.2"/>
    <row r="502" s="50" customFormat="1" ht="15" customHeight="1" x14ac:dyDescent="0.2"/>
    <row r="503" s="50" customFormat="1" ht="15" customHeight="1" x14ac:dyDescent="0.2"/>
    <row r="504" s="50" customFormat="1" ht="15" customHeight="1" x14ac:dyDescent="0.2"/>
    <row r="505" s="50" customFormat="1" ht="15" customHeight="1" x14ac:dyDescent="0.2"/>
    <row r="506" s="50" customFormat="1" ht="15" customHeight="1" x14ac:dyDescent="0.2"/>
    <row r="507" s="50" customFormat="1" ht="15" customHeight="1" x14ac:dyDescent="0.2"/>
    <row r="508" s="50" customFormat="1" ht="15" customHeight="1" x14ac:dyDescent="0.2"/>
    <row r="509" s="50" customFormat="1" ht="15" customHeight="1" x14ac:dyDescent="0.2"/>
    <row r="510" s="50" customFormat="1" ht="15" customHeight="1" x14ac:dyDescent="0.2"/>
    <row r="511" s="50" customFormat="1" ht="15" customHeight="1" x14ac:dyDescent="0.2"/>
    <row r="512" s="50" customFormat="1" ht="15" customHeight="1" x14ac:dyDescent="0.2"/>
    <row r="513" s="50" customFormat="1" ht="15" customHeight="1" x14ac:dyDescent="0.2"/>
    <row r="514" s="50" customFormat="1" ht="15" customHeight="1" x14ac:dyDescent="0.2"/>
    <row r="515" s="50" customFormat="1" ht="15" customHeight="1" x14ac:dyDescent="0.2"/>
    <row r="516" s="50" customFormat="1" ht="15" customHeight="1" x14ac:dyDescent="0.2"/>
    <row r="517" s="50" customFormat="1" ht="15" customHeight="1" x14ac:dyDescent="0.2"/>
    <row r="518" s="50" customFormat="1" ht="15" customHeight="1" x14ac:dyDescent="0.2"/>
    <row r="519" s="50" customFormat="1" ht="15" customHeight="1" x14ac:dyDescent="0.2"/>
    <row r="520" s="50" customFormat="1" ht="15" customHeight="1" x14ac:dyDescent="0.2"/>
    <row r="521" s="50" customFormat="1" ht="15" customHeight="1" x14ac:dyDescent="0.2"/>
    <row r="522" s="50" customFormat="1" ht="15" customHeight="1" x14ac:dyDescent="0.2"/>
    <row r="523" s="50" customFormat="1" ht="15" customHeight="1" x14ac:dyDescent="0.2"/>
    <row r="524" s="50" customFormat="1" ht="15" customHeight="1" x14ac:dyDescent="0.2"/>
    <row r="525" s="50" customFormat="1" ht="15" customHeight="1" x14ac:dyDescent="0.2"/>
    <row r="526" s="50" customFormat="1" ht="15" customHeight="1" x14ac:dyDescent="0.2"/>
    <row r="527" s="50" customFormat="1" ht="15" customHeight="1" x14ac:dyDescent="0.2"/>
    <row r="528" s="50" customFormat="1" ht="15" customHeight="1" x14ac:dyDescent="0.2"/>
    <row r="529" s="50" customFormat="1" ht="15" customHeight="1" x14ac:dyDescent="0.2"/>
    <row r="530" s="50" customFormat="1" ht="15" customHeight="1" x14ac:dyDescent="0.2"/>
    <row r="531" s="50" customFormat="1" ht="15" customHeight="1" x14ac:dyDescent="0.2"/>
    <row r="532" s="50" customFormat="1" ht="15" customHeight="1" x14ac:dyDescent="0.2"/>
    <row r="533" s="50" customFormat="1" ht="15" customHeight="1" x14ac:dyDescent="0.2"/>
    <row r="534" s="50" customFormat="1" ht="15" customHeight="1" x14ac:dyDescent="0.2"/>
    <row r="535" s="50" customFormat="1" ht="15" customHeight="1" x14ac:dyDescent="0.2"/>
    <row r="536" s="50" customFormat="1" ht="15" customHeight="1" x14ac:dyDescent="0.2"/>
    <row r="537" s="50" customFormat="1" ht="15" customHeight="1" x14ac:dyDescent="0.2"/>
    <row r="538" s="50" customFormat="1" ht="15" customHeight="1" x14ac:dyDescent="0.2"/>
    <row r="539" s="50" customFormat="1" ht="15" customHeight="1" x14ac:dyDescent="0.2"/>
    <row r="540" s="50" customFormat="1" ht="15" customHeight="1" x14ac:dyDescent="0.2"/>
    <row r="541" s="50" customFormat="1" ht="15" customHeight="1" x14ac:dyDescent="0.2"/>
    <row r="542" s="50" customFormat="1" ht="15" customHeight="1" x14ac:dyDescent="0.2"/>
    <row r="543" s="50" customFormat="1" ht="15" customHeight="1" x14ac:dyDescent="0.2"/>
    <row r="544" s="50" customFormat="1" ht="15" customHeight="1" x14ac:dyDescent="0.2"/>
    <row r="545" s="50" customFormat="1" ht="15" customHeight="1" x14ac:dyDescent="0.2"/>
    <row r="546" s="50" customFormat="1" ht="15" customHeight="1" x14ac:dyDescent="0.2"/>
    <row r="547" s="50" customFormat="1" ht="15" customHeight="1" x14ac:dyDescent="0.2"/>
    <row r="548" s="50" customFormat="1" ht="15" customHeight="1" x14ac:dyDescent="0.2"/>
    <row r="549" s="50" customFormat="1" ht="15" customHeight="1" x14ac:dyDescent="0.2"/>
    <row r="550" s="50" customFormat="1" ht="15" customHeight="1" x14ac:dyDescent="0.2"/>
    <row r="551" s="50" customFormat="1" ht="15" customHeight="1" x14ac:dyDescent="0.2"/>
    <row r="552" s="50" customFormat="1" ht="15" customHeight="1" x14ac:dyDescent="0.2"/>
    <row r="553" s="50" customFormat="1" ht="15" customHeight="1" x14ac:dyDescent="0.2"/>
    <row r="554" s="50" customFormat="1" ht="15" customHeight="1" x14ac:dyDescent="0.2"/>
    <row r="555" s="50" customFormat="1" ht="15" customHeight="1" x14ac:dyDescent="0.2"/>
    <row r="556" s="50" customFormat="1" ht="15" customHeight="1" x14ac:dyDescent="0.2"/>
    <row r="557" s="50" customFormat="1" ht="15" customHeight="1" x14ac:dyDescent="0.2"/>
    <row r="558" s="50" customFormat="1" ht="15" customHeight="1" x14ac:dyDescent="0.2"/>
    <row r="559" s="50" customFormat="1" ht="15" customHeight="1" x14ac:dyDescent="0.2"/>
    <row r="560" s="50" customFormat="1" ht="15" customHeight="1" x14ac:dyDescent="0.2"/>
    <row r="561" s="50" customFormat="1" ht="15" customHeight="1" x14ac:dyDescent="0.2"/>
    <row r="562" s="50" customFormat="1" ht="15" customHeight="1" x14ac:dyDescent="0.2"/>
    <row r="563" s="50" customFormat="1" ht="15" customHeight="1" x14ac:dyDescent="0.2"/>
    <row r="564" s="50" customFormat="1" ht="15" customHeight="1" x14ac:dyDescent="0.2"/>
    <row r="565" s="50" customFormat="1" ht="15" customHeight="1" x14ac:dyDescent="0.2"/>
    <row r="566" s="50" customFormat="1" ht="15" customHeight="1" x14ac:dyDescent="0.2"/>
    <row r="567" s="50" customFormat="1" ht="15" customHeight="1" x14ac:dyDescent="0.2"/>
    <row r="568" s="50" customFormat="1" ht="15" customHeight="1" x14ac:dyDescent="0.2"/>
    <row r="569" s="50" customFormat="1" ht="15" customHeight="1" x14ac:dyDescent="0.2"/>
    <row r="570" s="50" customFormat="1" ht="15" customHeight="1" x14ac:dyDescent="0.2"/>
    <row r="571" s="50" customFormat="1" ht="15" customHeight="1" x14ac:dyDescent="0.2"/>
    <row r="572" s="50" customFormat="1" ht="15" customHeight="1" x14ac:dyDescent="0.2"/>
    <row r="573" s="50" customFormat="1" ht="15" customHeight="1" x14ac:dyDescent="0.2"/>
    <row r="574" s="50" customFormat="1" ht="15" customHeight="1" x14ac:dyDescent="0.2"/>
    <row r="575" s="50" customFormat="1" ht="15" customHeight="1" x14ac:dyDescent="0.2"/>
    <row r="576" s="50" customFormat="1" ht="15" customHeight="1" x14ac:dyDescent="0.2"/>
    <row r="577" s="50" customFormat="1" ht="15" customHeight="1" x14ac:dyDescent="0.2"/>
    <row r="578" s="50" customFormat="1" ht="15" customHeight="1" x14ac:dyDescent="0.2"/>
    <row r="579" s="50" customFormat="1" ht="15" customHeight="1" x14ac:dyDescent="0.2"/>
    <row r="580" s="50" customFormat="1" ht="15" customHeight="1" x14ac:dyDescent="0.2"/>
    <row r="581" s="50" customFormat="1" ht="15" customHeight="1" x14ac:dyDescent="0.2"/>
    <row r="582" s="50" customFormat="1" ht="15" customHeight="1" x14ac:dyDescent="0.2"/>
    <row r="583" s="50" customFormat="1" ht="15" customHeight="1" x14ac:dyDescent="0.2"/>
    <row r="584" s="50" customFormat="1" ht="15" customHeight="1" x14ac:dyDescent="0.2"/>
    <row r="585" s="50" customFormat="1" ht="15" customHeight="1" x14ac:dyDescent="0.2"/>
    <row r="586" s="50" customFormat="1" ht="15" customHeight="1" x14ac:dyDescent="0.2"/>
    <row r="587" s="50" customFormat="1" ht="15" customHeight="1" x14ac:dyDescent="0.2"/>
    <row r="588" s="50" customFormat="1" ht="15" customHeight="1" x14ac:dyDescent="0.2"/>
    <row r="589" s="50" customFormat="1" ht="15" customHeight="1" x14ac:dyDescent="0.2"/>
    <row r="590" s="50" customFormat="1" ht="15" customHeight="1" x14ac:dyDescent="0.2"/>
    <row r="591" s="50" customFormat="1" ht="15" customHeight="1" x14ac:dyDescent="0.2"/>
    <row r="592" s="50" customFormat="1" ht="15" customHeight="1" x14ac:dyDescent="0.2"/>
    <row r="593" s="50" customFormat="1" ht="15" customHeight="1" x14ac:dyDescent="0.2"/>
    <row r="594" s="50" customFormat="1" ht="15" customHeight="1" x14ac:dyDescent="0.2"/>
    <row r="595" s="50" customFormat="1" ht="15" customHeight="1" x14ac:dyDescent="0.2"/>
    <row r="596" s="50" customFormat="1" ht="15" customHeight="1" x14ac:dyDescent="0.2"/>
    <row r="597" s="50" customFormat="1" ht="15" customHeight="1" x14ac:dyDescent="0.2"/>
    <row r="598" s="50" customFormat="1" ht="15" customHeight="1" x14ac:dyDescent="0.2"/>
    <row r="599" s="50" customFormat="1" ht="15" customHeight="1" x14ac:dyDescent="0.2"/>
    <row r="600" s="50" customFormat="1" ht="15" customHeight="1" x14ac:dyDescent="0.2"/>
    <row r="601" s="50" customFormat="1" ht="15" customHeight="1" x14ac:dyDescent="0.2"/>
    <row r="602" s="50" customFormat="1" ht="15" customHeight="1" x14ac:dyDescent="0.2"/>
    <row r="603" s="50" customFormat="1" ht="15" customHeight="1" x14ac:dyDescent="0.2"/>
    <row r="604" s="50" customFormat="1" ht="15" customHeight="1" x14ac:dyDescent="0.2"/>
    <row r="605" s="50" customFormat="1" ht="15" customHeight="1" x14ac:dyDescent="0.2"/>
    <row r="606" s="50" customFormat="1" ht="15" customHeight="1" x14ac:dyDescent="0.2"/>
    <row r="607" s="50" customFormat="1" ht="15" customHeight="1" x14ac:dyDescent="0.2"/>
    <row r="608" s="50" customFormat="1" ht="15" customHeight="1" x14ac:dyDescent="0.2"/>
    <row r="609" s="50" customFormat="1" ht="15" customHeight="1" x14ac:dyDescent="0.2"/>
    <row r="610" s="50" customFormat="1" ht="15" customHeight="1" x14ac:dyDescent="0.2"/>
    <row r="611" s="50" customFormat="1" ht="15" customHeight="1" x14ac:dyDescent="0.2"/>
    <row r="612" s="50" customFormat="1" ht="15" customHeight="1" x14ac:dyDescent="0.2"/>
    <row r="613" s="50" customFormat="1" ht="15" customHeight="1" x14ac:dyDescent="0.2"/>
    <row r="614" s="50" customFormat="1" ht="15" customHeight="1" x14ac:dyDescent="0.2"/>
    <row r="615" s="50" customFormat="1" ht="15" customHeight="1" x14ac:dyDescent="0.2"/>
    <row r="616" s="50" customFormat="1" ht="15" customHeight="1" x14ac:dyDescent="0.2"/>
    <row r="617" s="50" customFormat="1" ht="15" customHeight="1" x14ac:dyDescent="0.2"/>
    <row r="618" s="50" customFormat="1" ht="15" customHeight="1" x14ac:dyDescent="0.2"/>
    <row r="619" s="50" customFormat="1" ht="15" customHeight="1" x14ac:dyDescent="0.2"/>
    <row r="620" s="50" customFormat="1" ht="15" customHeight="1" x14ac:dyDescent="0.2"/>
    <row r="621" s="50" customFormat="1" ht="15" customHeight="1" x14ac:dyDescent="0.2"/>
    <row r="622" s="50" customFormat="1" ht="15" customHeight="1" x14ac:dyDescent="0.2"/>
    <row r="623" s="50" customFormat="1" ht="15" customHeight="1" x14ac:dyDescent="0.2"/>
    <row r="624" s="50" customFormat="1" ht="15" customHeight="1" x14ac:dyDescent="0.2"/>
    <row r="625" s="50" customFormat="1" ht="15" customHeight="1" x14ac:dyDescent="0.2"/>
    <row r="626" s="50" customFormat="1" ht="15" customHeight="1" x14ac:dyDescent="0.2"/>
    <row r="627" s="50" customFormat="1" ht="15" customHeight="1" x14ac:dyDescent="0.2"/>
    <row r="628" s="50" customFormat="1" ht="15" customHeight="1" x14ac:dyDescent="0.2"/>
    <row r="629" s="50" customFormat="1" ht="15" customHeight="1" x14ac:dyDescent="0.2"/>
    <row r="630" s="50" customFormat="1" ht="15" customHeight="1" x14ac:dyDescent="0.2"/>
    <row r="631" s="50" customFormat="1" ht="15" customHeight="1" x14ac:dyDescent="0.2"/>
    <row r="632" s="50" customFormat="1" ht="15" customHeight="1" x14ac:dyDescent="0.2"/>
    <row r="633" s="50" customFormat="1" ht="15" customHeight="1" x14ac:dyDescent="0.2"/>
    <row r="634" s="50" customFormat="1" ht="15" customHeight="1" x14ac:dyDescent="0.2"/>
    <row r="635" s="50" customFormat="1" ht="15" customHeight="1" x14ac:dyDescent="0.2"/>
    <row r="636" s="50" customFormat="1" ht="15" customHeight="1" x14ac:dyDescent="0.2"/>
    <row r="637" s="50" customFormat="1" ht="15" customHeight="1" x14ac:dyDescent="0.2"/>
    <row r="638" s="50" customFormat="1" ht="15" customHeight="1" x14ac:dyDescent="0.2"/>
    <row r="639" s="50" customFormat="1" ht="15" customHeight="1" x14ac:dyDescent="0.2"/>
    <row r="640" s="50" customFormat="1" ht="15" customHeight="1" x14ac:dyDescent="0.2"/>
    <row r="641" s="50" customFormat="1" ht="15" customHeight="1" x14ac:dyDescent="0.2"/>
    <row r="642" s="50" customFormat="1" ht="15" customHeight="1" x14ac:dyDescent="0.2"/>
    <row r="643" s="50" customFormat="1" ht="15" customHeight="1" x14ac:dyDescent="0.2"/>
    <row r="644" s="50" customFormat="1" ht="15" customHeight="1" x14ac:dyDescent="0.2"/>
    <row r="645" s="50" customFormat="1" ht="15" customHeight="1" x14ac:dyDescent="0.2"/>
    <row r="646" s="50" customFormat="1" ht="15" customHeight="1" x14ac:dyDescent="0.2"/>
    <row r="647" s="50" customFormat="1" ht="15" customHeight="1" x14ac:dyDescent="0.2"/>
    <row r="648" s="50" customFormat="1" ht="15" customHeight="1" x14ac:dyDescent="0.2"/>
    <row r="649" s="50" customFormat="1" ht="15" customHeight="1" x14ac:dyDescent="0.2"/>
    <row r="650" s="50" customFormat="1" ht="15" customHeight="1" x14ac:dyDescent="0.2"/>
    <row r="651" s="50" customFormat="1" ht="15" customHeight="1" x14ac:dyDescent="0.2"/>
    <row r="652" s="50" customFormat="1" ht="15" customHeight="1" x14ac:dyDescent="0.2"/>
    <row r="653" s="50" customFormat="1" ht="15" customHeight="1" x14ac:dyDescent="0.2"/>
    <row r="654" s="50" customFormat="1" ht="15" customHeight="1" x14ac:dyDescent="0.2"/>
    <row r="655" s="50" customFormat="1" ht="15" customHeight="1" x14ac:dyDescent="0.2"/>
    <row r="656" s="50" customFormat="1" ht="15" customHeight="1" x14ac:dyDescent="0.2"/>
    <row r="657" s="50" customFormat="1" ht="15" customHeight="1" x14ac:dyDescent="0.2"/>
    <row r="658" s="50" customFormat="1" ht="15" customHeight="1" x14ac:dyDescent="0.2"/>
    <row r="659" s="50" customFormat="1" ht="15" customHeight="1" x14ac:dyDescent="0.2"/>
    <row r="660" s="50" customFormat="1" ht="15" customHeight="1" x14ac:dyDescent="0.2"/>
    <row r="661" s="50" customFormat="1" ht="15" customHeight="1" x14ac:dyDescent="0.2"/>
    <row r="662" s="50" customFormat="1" ht="15" customHeight="1" x14ac:dyDescent="0.2"/>
    <row r="663" s="50" customFormat="1" ht="15" customHeight="1" x14ac:dyDescent="0.2"/>
    <row r="664" s="50" customFormat="1" ht="15" customHeight="1" x14ac:dyDescent="0.2"/>
    <row r="665" s="50" customFormat="1" ht="15" customHeight="1" x14ac:dyDescent="0.2"/>
    <row r="666" s="50" customFormat="1" ht="15" customHeight="1" x14ac:dyDescent="0.2"/>
    <row r="667" s="50" customFormat="1" ht="15" customHeight="1" x14ac:dyDescent="0.2"/>
    <row r="668" s="50" customFormat="1" ht="15" customHeight="1" x14ac:dyDescent="0.2"/>
    <row r="669" s="50" customFormat="1" ht="15" customHeight="1" x14ac:dyDescent="0.2"/>
    <row r="670" s="50" customFormat="1" ht="15" customHeight="1" x14ac:dyDescent="0.2"/>
    <row r="671" s="50" customFormat="1" ht="15" customHeight="1" x14ac:dyDescent="0.2"/>
    <row r="672" s="50" customFormat="1" ht="15" customHeight="1" x14ac:dyDescent="0.2"/>
    <row r="673" s="50" customFormat="1" ht="15" customHeight="1" x14ac:dyDescent="0.2"/>
    <row r="674" s="50" customFormat="1" ht="15" customHeight="1" x14ac:dyDescent="0.2"/>
    <row r="675" s="50" customFormat="1" ht="15" customHeight="1" x14ac:dyDescent="0.2"/>
    <row r="676" s="50" customFormat="1" ht="15" customHeight="1" x14ac:dyDescent="0.2"/>
    <row r="677" s="50" customFormat="1" ht="15" customHeight="1" x14ac:dyDescent="0.2"/>
    <row r="678" s="50" customFormat="1" ht="15" customHeight="1" x14ac:dyDescent="0.2"/>
    <row r="679" s="50" customFormat="1" ht="15" customHeight="1" x14ac:dyDescent="0.2"/>
    <row r="680" s="50" customFormat="1" ht="15" customHeight="1" x14ac:dyDescent="0.2"/>
    <row r="681" s="50" customFormat="1" ht="15" customHeight="1" x14ac:dyDescent="0.2"/>
    <row r="682" s="50" customFormat="1" ht="15" customHeight="1" x14ac:dyDescent="0.2"/>
    <row r="683" s="50" customFormat="1" ht="15" customHeight="1" x14ac:dyDescent="0.2"/>
    <row r="684" s="50" customFormat="1" ht="15" customHeight="1" x14ac:dyDescent="0.2"/>
    <row r="685" s="50" customFormat="1" ht="15" customHeight="1" x14ac:dyDescent="0.2"/>
    <row r="686" s="50" customFormat="1" ht="15" customHeight="1" x14ac:dyDescent="0.2"/>
    <row r="687" s="50" customFormat="1" ht="15" customHeight="1" x14ac:dyDescent="0.2"/>
    <row r="688" s="50" customFormat="1" ht="15" customHeight="1" x14ac:dyDescent="0.2"/>
    <row r="689" s="50" customFormat="1" ht="15" customHeight="1" x14ac:dyDescent="0.2"/>
    <row r="690" s="50" customFormat="1" ht="15" customHeight="1" x14ac:dyDescent="0.2"/>
    <row r="691" s="50" customFormat="1" ht="15" customHeight="1" x14ac:dyDescent="0.2"/>
    <row r="692" s="50" customFormat="1" ht="15" customHeight="1" x14ac:dyDescent="0.2"/>
    <row r="693" s="50" customFormat="1" ht="15" customHeight="1" x14ac:dyDescent="0.2"/>
    <row r="694" s="50" customFormat="1" ht="15" customHeight="1" x14ac:dyDescent="0.2"/>
    <row r="695" s="50" customFormat="1" ht="15" customHeight="1" x14ac:dyDescent="0.2"/>
    <row r="696" s="50" customFormat="1" ht="15" customHeight="1" x14ac:dyDescent="0.2"/>
    <row r="697" s="50" customFormat="1" ht="15" customHeight="1" x14ac:dyDescent="0.2"/>
    <row r="698" s="50" customFormat="1" ht="15" customHeight="1" x14ac:dyDescent="0.2"/>
    <row r="699" s="50" customFormat="1" ht="15" customHeight="1" x14ac:dyDescent="0.2"/>
    <row r="700" s="50" customFormat="1" ht="15" customHeight="1" x14ac:dyDescent="0.2"/>
    <row r="701" s="50" customFormat="1" ht="15" customHeight="1" x14ac:dyDescent="0.2"/>
    <row r="702" s="50" customFormat="1" ht="15" customHeight="1" x14ac:dyDescent="0.2"/>
    <row r="703" s="50" customFormat="1" ht="15" customHeight="1" x14ac:dyDescent="0.2"/>
    <row r="704" s="50" customFormat="1" ht="15" customHeight="1" x14ac:dyDescent="0.2"/>
    <row r="705" s="50" customFormat="1" ht="15" customHeight="1" x14ac:dyDescent="0.2"/>
    <row r="706" s="50" customFormat="1" ht="15" customHeight="1" x14ac:dyDescent="0.2"/>
    <row r="707" s="50" customFormat="1" ht="15" customHeight="1" x14ac:dyDescent="0.2"/>
    <row r="708" s="50" customFormat="1" ht="15" customHeight="1" x14ac:dyDescent="0.2"/>
    <row r="709" s="50" customFormat="1" ht="15" customHeight="1" x14ac:dyDescent="0.2"/>
    <row r="710" s="50" customFormat="1" ht="15" customHeight="1" x14ac:dyDescent="0.2"/>
    <row r="711" s="50" customFormat="1" ht="15" customHeight="1" x14ac:dyDescent="0.2"/>
    <row r="712" s="50" customFormat="1" ht="15" customHeight="1" x14ac:dyDescent="0.2"/>
    <row r="713" s="50" customFormat="1" ht="15" customHeight="1" x14ac:dyDescent="0.2"/>
    <row r="714" s="50" customFormat="1" ht="15" customHeight="1" x14ac:dyDescent="0.2"/>
    <row r="715" s="50" customFormat="1" ht="15" customHeight="1" x14ac:dyDescent="0.2"/>
    <row r="716" s="50" customFormat="1" ht="15" customHeight="1" x14ac:dyDescent="0.2"/>
    <row r="717" s="50" customFormat="1" ht="15" customHeight="1" x14ac:dyDescent="0.2"/>
    <row r="718" s="50" customFormat="1" ht="15" customHeight="1" x14ac:dyDescent="0.2"/>
    <row r="719" s="50" customFormat="1" ht="15" customHeight="1" x14ac:dyDescent="0.2"/>
    <row r="720" s="50" customFormat="1" ht="15" customHeight="1" x14ac:dyDescent="0.2"/>
    <row r="721" s="50" customFormat="1" ht="15" customHeight="1" x14ac:dyDescent="0.2"/>
    <row r="722" s="50" customFormat="1" ht="15" customHeight="1" x14ac:dyDescent="0.2"/>
    <row r="723" s="50" customFormat="1" ht="15" customHeight="1" x14ac:dyDescent="0.2"/>
    <row r="724" s="50" customFormat="1" ht="15" customHeight="1" x14ac:dyDescent="0.2"/>
    <row r="725" s="50" customFormat="1" ht="15" customHeight="1" x14ac:dyDescent="0.2"/>
    <row r="726" s="50" customFormat="1" ht="15" customHeight="1" x14ac:dyDescent="0.2"/>
    <row r="727" s="50" customFormat="1" ht="15" customHeight="1" x14ac:dyDescent="0.2"/>
    <row r="728" s="50" customFormat="1" ht="15" customHeight="1" x14ac:dyDescent="0.2"/>
    <row r="729" s="50" customFormat="1" ht="15" customHeight="1" x14ac:dyDescent="0.2"/>
    <row r="730" s="50" customFormat="1" ht="15" customHeight="1" x14ac:dyDescent="0.2"/>
    <row r="731" s="50" customFormat="1" ht="15" customHeight="1" x14ac:dyDescent="0.2"/>
  </sheetData>
  <mergeCells count="10">
    <mergeCell ref="C21:E21"/>
    <mergeCell ref="C25:E25"/>
    <mergeCell ref="B28:E28"/>
    <mergeCell ref="B31:E31"/>
    <mergeCell ref="A1:F1"/>
    <mergeCell ref="A2:F2"/>
    <mergeCell ref="A4:F4"/>
    <mergeCell ref="A6:F6"/>
    <mergeCell ref="A7:F7"/>
    <mergeCell ref="A8:F8"/>
  </mergeCells>
  <dataValidations count="1">
    <dataValidation type="list" allowBlank="1" showInputMessage="1" showErrorMessage="1" sqref="D24 B11:B14 D17:D19 B17:B20 B24 D11:D14">
      <formula1>"X"</formula1>
    </dataValidation>
  </dataValidations>
  <pageMargins left="0.75" right="0.75" top="0.75" bottom="0.5" header="0.5" footer="0.5"/>
  <pageSetup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V57"/>
  <sheetViews>
    <sheetView zoomScaleNormal="100" zoomScaleSheetLayoutView="100" workbookViewId="0">
      <selection activeCell="B9" sqref="B9:D13"/>
    </sheetView>
  </sheetViews>
  <sheetFormatPr defaultRowHeight="12" x14ac:dyDescent="0.2"/>
  <cols>
    <col min="1" max="1" width="9" style="3" customWidth="1"/>
    <col min="2" max="2" width="17" style="3" customWidth="1"/>
    <col min="3" max="3" width="17.7109375" style="3" customWidth="1"/>
    <col min="4" max="4" width="8.7109375" style="3" customWidth="1"/>
    <col min="5" max="5" width="6" style="3" customWidth="1"/>
    <col min="6" max="6" width="11.28515625" style="12" customWidth="1"/>
    <col min="7" max="7" width="5.85546875" style="12" customWidth="1"/>
    <col min="8" max="8" width="15" style="3" customWidth="1"/>
    <col min="9" max="16384" width="9.140625" style="6"/>
  </cols>
  <sheetData>
    <row r="1" spans="1:22" x14ac:dyDescent="0.2">
      <c r="G1" s="4" t="s">
        <v>953</v>
      </c>
      <c r="H1" s="5"/>
    </row>
    <row r="2" spans="1:22" x14ac:dyDescent="0.2">
      <c r="A2" s="3" t="s">
        <v>3443</v>
      </c>
      <c r="G2" s="4"/>
      <c r="H2" s="7"/>
    </row>
    <row r="3" spans="1:22" x14ac:dyDescent="0.2">
      <c r="B3" s="99" t="str">
        <f>ContractName</f>
        <v>MASTER TO COPY TO NEW FOLDER</v>
      </c>
      <c r="C3" s="100"/>
      <c r="D3" s="101"/>
      <c r="E3" s="8"/>
      <c r="G3" s="9" t="s">
        <v>954</v>
      </c>
      <c r="H3" s="10" t="s">
        <v>986</v>
      </c>
    </row>
    <row r="4" spans="1:22" x14ac:dyDescent="0.2">
      <c r="B4" s="102"/>
      <c r="C4" s="103"/>
      <c r="D4" s="104"/>
      <c r="E4" s="8"/>
      <c r="G4" s="9" t="s">
        <v>955</v>
      </c>
      <c r="H4" s="40">
        <f>ContractNbr</f>
        <v>0</v>
      </c>
    </row>
    <row r="5" spans="1:22" x14ac:dyDescent="0.2">
      <c r="B5" s="102"/>
      <c r="C5" s="103"/>
      <c r="D5" s="104"/>
      <c r="E5" s="8"/>
      <c r="G5" s="9" t="s">
        <v>3474</v>
      </c>
      <c r="H5" s="11"/>
    </row>
    <row r="6" spans="1:22" x14ac:dyDescent="0.2">
      <c r="B6" s="105"/>
      <c r="C6" s="106"/>
      <c r="D6" s="107"/>
      <c r="E6" s="8"/>
      <c r="G6" s="9" t="s">
        <v>956</v>
      </c>
      <c r="H6" s="11"/>
    </row>
    <row r="7" spans="1:22" x14ac:dyDescent="0.2">
      <c r="B7" s="82"/>
      <c r="C7" s="82"/>
      <c r="D7" s="82"/>
      <c r="E7" s="8"/>
      <c r="F7" s="6"/>
      <c r="G7" s="9" t="s">
        <v>3496</v>
      </c>
      <c r="H7" s="11"/>
      <c r="I7" s="3"/>
      <c r="J7" s="3"/>
      <c r="K7" s="3"/>
      <c r="L7" s="3"/>
      <c r="M7" s="3"/>
      <c r="N7" s="3"/>
      <c r="O7" s="3"/>
      <c r="P7" s="3"/>
      <c r="Q7" s="3"/>
      <c r="R7" s="3"/>
      <c r="S7" s="3"/>
      <c r="T7" s="3"/>
      <c r="U7" s="3"/>
      <c r="V7" s="3"/>
    </row>
    <row r="8" spans="1:22" x14ac:dyDescent="0.2">
      <c r="A8" s="3" t="s">
        <v>3442</v>
      </c>
    </row>
    <row r="9" spans="1:22" x14ac:dyDescent="0.2">
      <c r="B9" s="108"/>
      <c r="C9" s="109"/>
      <c r="D9" s="110"/>
      <c r="F9" s="8" t="s">
        <v>957</v>
      </c>
    </row>
    <row r="10" spans="1:22" x14ac:dyDescent="0.2">
      <c r="B10" s="111"/>
      <c r="C10" s="112"/>
      <c r="D10" s="113"/>
      <c r="F10" s="95"/>
      <c r="G10" s="95"/>
      <c r="H10" s="95"/>
    </row>
    <row r="11" spans="1:22" x14ac:dyDescent="0.2">
      <c r="B11" s="111"/>
      <c r="C11" s="112"/>
      <c r="D11" s="113"/>
      <c r="F11" s="95"/>
      <c r="G11" s="95"/>
      <c r="H11" s="95"/>
    </row>
    <row r="12" spans="1:22" x14ac:dyDescent="0.2">
      <c r="B12" s="111"/>
      <c r="C12" s="112"/>
      <c r="D12" s="113"/>
      <c r="F12" s="117"/>
      <c r="G12" s="117"/>
      <c r="H12" s="117"/>
    </row>
    <row r="13" spans="1:22" x14ac:dyDescent="0.2">
      <c r="B13" s="114"/>
      <c r="C13" s="115"/>
      <c r="D13" s="116"/>
      <c r="F13" s="117"/>
      <c r="G13" s="117"/>
      <c r="H13" s="117"/>
    </row>
    <row r="14" spans="1:22" x14ac:dyDescent="0.2">
      <c r="A14" s="3" t="s">
        <v>959</v>
      </c>
      <c r="H14" s="3" t="s">
        <v>958</v>
      </c>
    </row>
    <row r="15" spans="1:22" x14ac:dyDescent="0.2">
      <c r="B15" s="96">
        <f>('CO1'!B15)</f>
        <v>0</v>
      </c>
      <c r="C15" s="96"/>
      <c r="D15" s="96"/>
      <c r="E15" s="96"/>
      <c r="F15" s="96"/>
      <c r="G15" s="96"/>
      <c r="H15" s="96"/>
    </row>
    <row r="16" spans="1:22" x14ac:dyDescent="0.2">
      <c r="B16" s="96" t="str">
        <f>('CO1'!B16)</f>
        <v/>
      </c>
      <c r="C16" s="96"/>
      <c r="D16" s="96"/>
      <c r="E16" s="96"/>
      <c r="F16" s="96"/>
      <c r="G16" s="96"/>
      <c r="H16" s="96"/>
    </row>
    <row r="17" spans="1:14" x14ac:dyDescent="0.2">
      <c r="B17" s="96" t="str">
        <f>('CO1'!B17)</f>
        <v/>
      </c>
      <c r="C17" s="96"/>
      <c r="D17" s="96"/>
      <c r="E17" s="96"/>
      <c r="F17" s="96"/>
      <c r="G17" s="96"/>
      <c r="H17" s="96"/>
    </row>
    <row r="18" spans="1:14" ht="10.5" customHeight="1" x14ac:dyDescent="0.2"/>
    <row r="19" spans="1:14" x14ac:dyDescent="0.2">
      <c r="A19" s="3" t="s">
        <v>960</v>
      </c>
      <c r="H19" s="47" t="str">
        <f>Mark</f>
        <v>*Mark if negotiated (N) or bid (B) unit price</v>
      </c>
    </row>
    <row r="20" spans="1:14" x14ac:dyDescent="0.2">
      <c r="A20" s="48" t="s">
        <v>961</v>
      </c>
      <c r="B20" s="97" t="s">
        <v>962</v>
      </c>
      <c r="C20" s="98"/>
      <c r="D20" s="48" t="s">
        <v>963</v>
      </c>
      <c r="E20" s="49" t="s">
        <v>964</v>
      </c>
      <c r="F20" s="48" t="s">
        <v>965</v>
      </c>
      <c r="G20" s="48" t="s">
        <v>3445</v>
      </c>
      <c r="H20" s="48" t="s">
        <v>966</v>
      </c>
    </row>
    <row r="21" spans="1:14" ht="18" customHeight="1" x14ac:dyDescent="0.2">
      <c r="A21" s="15"/>
      <c r="B21" s="124"/>
      <c r="C21" s="125"/>
      <c r="D21" s="16"/>
      <c r="E21" s="17"/>
      <c r="F21" s="18"/>
      <c r="G21" s="18"/>
      <c r="H21" s="19">
        <f>D21*F21</f>
        <v>0</v>
      </c>
    </row>
    <row r="22" spans="1:14" ht="18" customHeight="1" x14ac:dyDescent="0.2">
      <c r="A22" s="15"/>
      <c r="B22" s="124"/>
      <c r="C22" s="125"/>
      <c r="D22" s="16"/>
      <c r="E22" s="17"/>
      <c r="F22" s="18"/>
      <c r="G22" s="18"/>
      <c r="H22" s="19">
        <f t="shared" ref="H22:H27" si="0">D22*F22</f>
        <v>0</v>
      </c>
    </row>
    <row r="23" spans="1:14" ht="18" customHeight="1" x14ac:dyDescent="0.2">
      <c r="A23" s="15"/>
      <c r="B23" s="124"/>
      <c r="C23" s="125"/>
      <c r="D23" s="16"/>
      <c r="E23" s="17"/>
      <c r="F23" s="18"/>
      <c r="G23" s="18"/>
      <c r="H23" s="19">
        <f t="shared" si="0"/>
        <v>0</v>
      </c>
    </row>
    <row r="24" spans="1:14" ht="18" customHeight="1" x14ac:dyDescent="0.2">
      <c r="A24" s="15"/>
      <c r="B24" s="124"/>
      <c r="C24" s="125"/>
      <c r="D24" s="16"/>
      <c r="E24" s="17"/>
      <c r="F24" s="18"/>
      <c r="G24" s="18"/>
      <c r="H24" s="19">
        <f t="shared" si="0"/>
        <v>0</v>
      </c>
    </row>
    <row r="25" spans="1:14" ht="18" customHeight="1" x14ac:dyDescent="0.2">
      <c r="A25" s="15"/>
      <c r="B25" s="124"/>
      <c r="C25" s="125"/>
      <c r="D25" s="16"/>
      <c r="E25" s="17"/>
      <c r="F25" s="18"/>
      <c r="G25" s="18"/>
      <c r="H25" s="19">
        <f t="shared" si="0"/>
        <v>0</v>
      </c>
    </row>
    <row r="26" spans="1:14" ht="18" customHeight="1" x14ac:dyDescent="0.2">
      <c r="A26" s="15"/>
      <c r="B26" s="124"/>
      <c r="C26" s="125"/>
      <c r="D26" s="16"/>
      <c r="E26" s="17"/>
      <c r="F26" s="18"/>
      <c r="G26" s="18"/>
      <c r="H26" s="72">
        <f t="shared" si="0"/>
        <v>0</v>
      </c>
    </row>
    <row r="27" spans="1:14" ht="18" customHeight="1" x14ac:dyDescent="0.35">
      <c r="A27" s="15"/>
      <c r="B27" s="124"/>
      <c r="C27" s="125"/>
      <c r="D27" s="16"/>
      <c r="E27" s="17"/>
      <c r="F27" s="18"/>
      <c r="G27" s="18"/>
      <c r="H27" s="80">
        <f t="shared" si="0"/>
        <v>0</v>
      </c>
      <c r="I27" s="81"/>
    </row>
    <row r="28" spans="1:14" ht="18" customHeight="1" x14ac:dyDescent="0.35">
      <c r="A28" s="73"/>
      <c r="B28" s="74"/>
      <c r="C28" s="74"/>
      <c r="D28" s="75"/>
      <c r="E28" s="76"/>
      <c r="F28" s="79" t="s">
        <v>3483</v>
      </c>
      <c r="G28" s="77"/>
      <c r="H28" s="22"/>
    </row>
    <row r="29" spans="1:14" x14ac:dyDescent="0.2">
      <c r="A29" s="3" t="s">
        <v>967</v>
      </c>
      <c r="F29" s="64" t="e">
        <f>ROUND(H29/H30,4)</f>
        <v>#DIV/0!</v>
      </c>
      <c r="H29" s="19">
        <f>SUM(H21:H27)</f>
        <v>0</v>
      </c>
    </row>
    <row r="30" spans="1:14" x14ac:dyDescent="0.2">
      <c r="A30" s="3" t="s">
        <v>968</v>
      </c>
      <c r="H30" s="78">
        <f>Original</f>
        <v>0</v>
      </c>
    </row>
    <row r="31" spans="1:14" x14ac:dyDescent="0.2">
      <c r="A31" s="3" t="s">
        <v>969</v>
      </c>
      <c r="F31" s="64" t="e">
        <f>ROUND(H31/H30,4)</f>
        <v>#DIV/0!</v>
      </c>
      <c r="H31" s="41">
        <f>CO2net+CO2sumPrevious</f>
        <v>0</v>
      </c>
    </row>
    <row r="32" spans="1:14" x14ac:dyDescent="0.2">
      <c r="A32" s="3" t="s">
        <v>3446</v>
      </c>
      <c r="F32" s="65" t="e">
        <f>ROUND(H32/H30,4)</f>
        <v>#DIV/0!</v>
      </c>
      <c r="G32" s="3"/>
      <c r="H32" s="19">
        <f>SUM(H29:H31)</f>
        <v>0</v>
      </c>
      <c r="I32" s="3"/>
      <c r="J32" s="3"/>
      <c r="K32" s="3"/>
      <c r="L32" s="3"/>
      <c r="M32" s="3"/>
      <c r="N32" s="3"/>
    </row>
    <row r="33" spans="1:8" ht="10.5" customHeight="1" thickBot="1" x14ac:dyDescent="0.25">
      <c r="H33" s="22"/>
    </row>
    <row r="34" spans="1:8" x14ac:dyDescent="0.2">
      <c r="A34" s="126" t="s">
        <v>970</v>
      </c>
      <c r="B34" s="127"/>
      <c r="C34" s="23"/>
      <c r="D34" s="23"/>
      <c r="E34" s="24"/>
      <c r="F34" s="24" t="str">
        <f>IF('CO1'!F34&lt;&gt;0,'CO1'!F34,"")</f>
        <v/>
      </c>
      <c r="G34" s="137" t="str">
        <f>contract</f>
        <v>Calendar Days</v>
      </c>
      <c r="H34" s="138"/>
    </row>
    <row r="35" spans="1:8" x14ac:dyDescent="0.2">
      <c r="A35" s="26" t="s">
        <v>971</v>
      </c>
      <c r="B35" s="12"/>
      <c r="C35" s="12"/>
      <c r="D35" s="12"/>
      <c r="E35" s="27" t="str">
        <f>IF('CO1'!E35&lt;&gt;0,'CO1'!E35,"")</f>
        <v/>
      </c>
      <c r="F35" s="27" t="str">
        <f>IF('CO1'!F35&lt;&gt;0,'CO1'!F35,"")</f>
        <v/>
      </c>
      <c r="G35" s="139" t="str">
        <f>IF('CO1'!G35&lt;&gt;0,'CO1'!G35,"")</f>
        <v/>
      </c>
      <c r="H35" s="140"/>
    </row>
    <row r="36" spans="1:8" x14ac:dyDescent="0.2">
      <c r="A36" s="28" t="s">
        <v>3450</v>
      </c>
      <c r="B36" s="12"/>
      <c r="C36" s="12"/>
      <c r="D36" s="12"/>
      <c r="E36" s="27" t="str">
        <f>IF(SUM('CO2'!E36,'CO2'!E38)&lt;&gt;0,SUM('CO2'!E36,'CO2'!E38),"")</f>
        <v/>
      </c>
      <c r="F36" s="27" t="str">
        <f>IF(SUM('CO2'!F36,'CO2'!F38)&lt;&gt;0,SUM('CO2'!F36,'CO2'!F38),"")</f>
        <v/>
      </c>
      <c r="G36" s="143" t="str">
        <f>IF('CO2'!H39="","",IF('CO2'!G36="",'CO2'!G38,IF('CO2'!G38="",'CO2'!G36,'CO2'!G36+'CO2'!G38)))</f>
        <v/>
      </c>
      <c r="H36" s="140"/>
    </row>
    <row r="37" spans="1:8" x14ac:dyDescent="0.2">
      <c r="A37" s="28" t="s">
        <v>3448</v>
      </c>
      <c r="B37" s="12"/>
      <c r="C37" s="12"/>
      <c r="D37" s="12"/>
      <c r="E37" s="27" t="str">
        <f>IF(SUM(E35:E36)&lt;&gt;0,SUM(E35:E36),"")</f>
        <v/>
      </c>
      <c r="F37" s="27" t="str">
        <f>IF(SUM(F35:F36)&lt;&gt;0,SUM(F35:F36),"")</f>
        <v/>
      </c>
      <c r="G37" s="87"/>
      <c r="H37" s="88" t="str">
        <f>IF(G36="","",G35+G36)</f>
        <v/>
      </c>
    </row>
    <row r="38" spans="1:8" x14ac:dyDescent="0.2">
      <c r="A38" s="28" t="s">
        <v>3449</v>
      </c>
      <c r="B38" s="12"/>
      <c r="C38" s="12"/>
      <c r="D38" s="12"/>
      <c r="E38" s="27"/>
      <c r="F38" s="27"/>
      <c r="G38" s="142"/>
      <c r="H38" s="136"/>
    </row>
    <row r="39" spans="1:8" ht="12.75" thickBot="1" x14ac:dyDescent="0.25">
      <c r="A39" s="30" t="s">
        <v>972</v>
      </c>
      <c r="B39" s="31"/>
      <c r="C39" s="31"/>
      <c r="D39" s="31"/>
      <c r="E39" s="32" t="str">
        <f>IF(SUM(E35,E36,E38)&lt;&gt;0,SUM(E35,E36,E38),"")</f>
        <v/>
      </c>
      <c r="F39" s="32" t="str">
        <f>IF(SUM(F35,F36,F38)&lt;&gt;0,SUM(F35,F36,F38),"")</f>
        <v/>
      </c>
      <c r="G39" s="89"/>
      <c r="H39" s="86" t="str">
        <f>IF(AND(G38="",H37=""),"",IF(OR(G38="",G38=0),"",IF(G36="",G38+G35,H37+G38)))</f>
        <v/>
      </c>
    </row>
    <row r="40" spans="1:8" ht="10.5" customHeight="1" x14ac:dyDescent="0.2">
      <c r="F40" s="6"/>
    </row>
    <row r="41" spans="1:8" x14ac:dyDescent="0.2">
      <c r="A41" s="34" t="s">
        <v>973</v>
      </c>
      <c r="B41" s="34"/>
    </row>
    <row r="42" spans="1:8" x14ac:dyDescent="0.2">
      <c r="A42" s="35" t="s">
        <v>974</v>
      </c>
      <c r="B42" s="36"/>
      <c r="C42" s="36"/>
      <c r="D42" s="36"/>
      <c r="E42" s="36"/>
    </row>
    <row r="43" spans="1:8" x14ac:dyDescent="0.2">
      <c r="A43" s="35" t="s">
        <v>975</v>
      </c>
      <c r="B43" s="37"/>
      <c r="C43" s="37"/>
      <c r="D43" s="37"/>
      <c r="E43" s="36"/>
    </row>
    <row r="44" spans="1:8" x14ac:dyDescent="0.2">
      <c r="A44" s="35" t="s">
        <v>953</v>
      </c>
      <c r="B44" s="37"/>
      <c r="C44" s="37"/>
      <c r="D44" s="37"/>
      <c r="E44" s="36"/>
    </row>
    <row r="45" spans="1:8" ht="10.5" customHeight="1" x14ac:dyDescent="0.2"/>
    <row r="46" spans="1:8" x14ac:dyDescent="0.2">
      <c r="A46" s="34" t="s">
        <v>976</v>
      </c>
      <c r="B46" s="34"/>
      <c r="H46" s="12" t="s">
        <v>953</v>
      </c>
    </row>
    <row r="47" spans="1:8" x14ac:dyDescent="0.2">
      <c r="A47" s="35" t="s">
        <v>977</v>
      </c>
      <c r="C47" s="36"/>
      <c r="D47" s="36"/>
      <c r="E47" s="36"/>
      <c r="F47" s="36"/>
      <c r="G47" s="36"/>
      <c r="H47" s="36"/>
    </row>
    <row r="48" spans="1:8" x14ac:dyDescent="0.2">
      <c r="A48" s="35" t="s">
        <v>978</v>
      </c>
      <c r="C48" s="37"/>
      <c r="D48" s="37"/>
      <c r="E48" s="37"/>
      <c r="F48" s="37"/>
      <c r="G48" s="37"/>
      <c r="H48" s="37"/>
    </row>
    <row r="49" spans="1:8" x14ac:dyDescent="0.2">
      <c r="A49" s="35" t="s">
        <v>979</v>
      </c>
      <c r="C49" s="37"/>
      <c r="D49" s="37"/>
      <c r="E49" s="37"/>
      <c r="F49" s="37"/>
      <c r="G49" s="37"/>
      <c r="H49" s="37"/>
    </row>
    <row r="50" spans="1:8" x14ac:dyDescent="0.2">
      <c r="A50" s="35" t="s">
        <v>980</v>
      </c>
      <c r="C50" s="37"/>
      <c r="D50" s="37"/>
      <c r="E50" s="37"/>
      <c r="F50" s="37"/>
      <c r="G50" s="37"/>
      <c r="H50" s="37"/>
    </row>
    <row r="51" spans="1:8" ht="10.5" customHeight="1" x14ac:dyDescent="0.2"/>
    <row r="52" spans="1:8" x14ac:dyDescent="0.2">
      <c r="G52" s="4" t="s">
        <v>3478</v>
      </c>
      <c r="H52" s="59"/>
    </row>
    <row r="53" spans="1:8" ht="10.5" customHeight="1" x14ac:dyDescent="0.2"/>
    <row r="54" spans="1:8" x14ac:dyDescent="0.2">
      <c r="F54" s="12" t="s">
        <v>3139</v>
      </c>
    </row>
    <row r="55" spans="1:8" x14ac:dyDescent="0.2">
      <c r="F55" s="38" t="s">
        <v>3497</v>
      </c>
      <c r="H55" s="39"/>
    </row>
    <row r="56" spans="1:8" x14ac:dyDescent="0.2">
      <c r="F56" s="38" t="s">
        <v>3486</v>
      </c>
      <c r="H56" s="39"/>
    </row>
    <row r="57" spans="1:8" x14ac:dyDescent="0.2">
      <c r="F57" s="38" t="s">
        <v>3441</v>
      </c>
      <c r="H57" s="39"/>
    </row>
  </sheetData>
  <mergeCells count="22">
    <mergeCell ref="G38:H38"/>
    <mergeCell ref="B23:C23"/>
    <mergeCell ref="B24:C24"/>
    <mergeCell ref="B25:C25"/>
    <mergeCell ref="B26:C26"/>
    <mergeCell ref="B27:C27"/>
    <mergeCell ref="G34:H34"/>
    <mergeCell ref="G35:H35"/>
    <mergeCell ref="G36:H36"/>
    <mergeCell ref="A34:B34"/>
    <mergeCell ref="B16:H16"/>
    <mergeCell ref="B17:H17"/>
    <mergeCell ref="B20:C20"/>
    <mergeCell ref="B21:C21"/>
    <mergeCell ref="B22:C22"/>
    <mergeCell ref="B15:H15"/>
    <mergeCell ref="B3:D6"/>
    <mergeCell ref="B9:D13"/>
    <mergeCell ref="F10:H10"/>
    <mergeCell ref="F11:H11"/>
    <mergeCell ref="F12:H12"/>
    <mergeCell ref="F13:H13"/>
  </mergeCells>
  <phoneticPr fontId="0" type="noConversion"/>
  <conditionalFormatting sqref="G39">
    <cfRule type="expression" dxfId="47" priority="3">
      <formula>$G$34="Completion Date"</formula>
    </cfRule>
    <cfRule type="expression" dxfId="46" priority="4">
      <formula>$G$34&lt;&gt;"Completion Date"</formula>
    </cfRule>
  </conditionalFormatting>
  <conditionalFormatting sqref="G35">
    <cfRule type="expression" dxfId="45" priority="11">
      <formula>$G$34="Completion Date"</formula>
    </cfRule>
    <cfRule type="expression" dxfId="44" priority="12">
      <formula>$G$34&lt;&gt;"Completion Date"</formula>
    </cfRule>
  </conditionalFormatting>
  <conditionalFormatting sqref="G37">
    <cfRule type="expression" dxfId="43" priority="1">
      <formula>$G$34="Completion Date"</formula>
    </cfRule>
    <cfRule type="expression" dxfId="42" priority="2">
      <formula>$G$34&lt;&gt;"Completion Date"</formula>
    </cfRule>
  </conditionalFormatting>
  <pageMargins left="0.75" right="0.75" top="0.75" bottom="0.5" header="0.25" footer="0"/>
  <pageSetup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731"/>
  <sheetViews>
    <sheetView zoomScale="150" zoomScaleNormal="150" workbookViewId="0">
      <selection sqref="A1:F1"/>
    </sheetView>
  </sheetViews>
  <sheetFormatPr defaultRowHeight="15" customHeight="1" x14ac:dyDescent="0.2"/>
  <cols>
    <col min="1" max="1" width="2.28515625" style="54" customWidth="1"/>
    <col min="2" max="2" width="3.7109375" style="54" customWidth="1"/>
    <col min="3" max="3" width="37.7109375" style="54" customWidth="1"/>
    <col min="4" max="4" width="5" style="54" customWidth="1"/>
    <col min="5" max="5" width="29.28515625" style="54" customWidth="1"/>
    <col min="6" max="6" width="10.85546875" style="54" customWidth="1"/>
    <col min="7" max="16384" width="9.140625" style="54"/>
  </cols>
  <sheetData>
    <row r="1" spans="1:6" s="50" customFormat="1" ht="12.95" customHeight="1" x14ac:dyDescent="0.2">
      <c r="A1" s="131" t="s">
        <v>982</v>
      </c>
      <c r="B1" s="131"/>
      <c r="C1" s="131"/>
      <c r="D1" s="131"/>
      <c r="E1" s="131"/>
      <c r="F1" s="131"/>
    </row>
    <row r="2" spans="1:6" s="50" customFormat="1" ht="12.95" customHeight="1" x14ac:dyDescent="0.2">
      <c r="A2" s="131" t="s">
        <v>983</v>
      </c>
      <c r="B2" s="131"/>
      <c r="C2" s="131"/>
      <c r="D2" s="131"/>
      <c r="E2" s="131"/>
      <c r="F2" s="131"/>
    </row>
    <row r="3" spans="1:6" s="50" customFormat="1" ht="12" customHeight="1" x14ac:dyDescent="0.2">
      <c r="B3" s="51"/>
    </row>
    <row r="4" spans="1:6" s="50" customFormat="1" ht="12.95" customHeight="1" x14ac:dyDescent="0.2">
      <c r="A4" s="131" t="s">
        <v>984</v>
      </c>
      <c r="B4" s="131"/>
      <c r="C4" s="131"/>
      <c r="D4" s="131"/>
      <c r="E4" s="131"/>
      <c r="F4" s="131"/>
    </row>
    <row r="5" spans="1:6" s="50" customFormat="1" ht="12" customHeight="1" x14ac:dyDescent="0.2"/>
    <row r="6" spans="1:6" s="50" customFormat="1" ht="12.95" customHeight="1" x14ac:dyDescent="0.2">
      <c r="A6" s="131">
        <f>ContractNbr</f>
        <v>0</v>
      </c>
      <c r="B6" s="131"/>
      <c r="C6" s="131"/>
      <c r="D6" s="131"/>
      <c r="E6" s="131"/>
      <c r="F6" s="131"/>
    </row>
    <row r="7" spans="1:6" s="50" customFormat="1" ht="12.95" customHeight="1" x14ac:dyDescent="0.2">
      <c r="A7" s="131" t="str">
        <f>ContractName</f>
        <v>MASTER TO COPY TO NEW FOLDER</v>
      </c>
      <c r="B7" s="131"/>
      <c r="C7" s="131"/>
      <c r="D7" s="131"/>
      <c r="E7" s="131"/>
      <c r="F7" s="131"/>
    </row>
    <row r="8" spans="1:6" s="50" customFormat="1" ht="12.95" customHeight="1" x14ac:dyDescent="0.2">
      <c r="A8" s="131" t="s">
        <v>987</v>
      </c>
      <c r="B8" s="131"/>
      <c r="C8" s="131"/>
      <c r="D8" s="131"/>
      <c r="E8" s="131"/>
      <c r="F8" s="131"/>
    </row>
    <row r="9" spans="1:6" s="50" customFormat="1" ht="12" customHeight="1" x14ac:dyDescent="0.2">
      <c r="B9" s="51"/>
    </row>
    <row r="10" spans="1:6" s="50" customFormat="1" ht="12.95" customHeight="1" x14ac:dyDescent="0.2">
      <c r="A10" s="52" t="s">
        <v>3470</v>
      </c>
    </row>
    <row r="11" spans="1:6" s="50" customFormat="1" ht="12.95" customHeight="1" x14ac:dyDescent="0.2">
      <c r="B11" s="53"/>
      <c r="C11" s="50" t="s">
        <v>3451</v>
      </c>
      <c r="D11" s="53"/>
      <c r="E11" s="50" t="s">
        <v>3454</v>
      </c>
    </row>
    <row r="12" spans="1:6" s="50" customFormat="1" ht="12.95" customHeight="1" x14ac:dyDescent="0.2">
      <c r="B12" s="53"/>
      <c r="C12" s="50" t="s">
        <v>3452</v>
      </c>
      <c r="D12" s="53"/>
      <c r="E12" s="50" t="s">
        <v>3455</v>
      </c>
    </row>
    <row r="13" spans="1:6" s="50" customFormat="1" ht="12.95" customHeight="1" x14ac:dyDescent="0.2">
      <c r="B13" s="53"/>
      <c r="C13" s="50" t="s">
        <v>3453</v>
      </c>
      <c r="D13" s="53"/>
      <c r="E13" s="50" t="s">
        <v>3484</v>
      </c>
    </row>
    <row r="14" spans="1:6" s="50" customFormat="1" ht="12.95" customHeight="1" x14ac:dyDescent="0.2">
      <c r="B14" s="53"/>
      <c r="C14" s="50" t="s">
        <v>3498</v>
      </c>
    </row>
    <row r="15" spans="1:6" s="50" customFormat="1" ht="12.95" customHeight="1" x14ac:dyDescent="0.2"/>
    <row r="16" spans="1:6" s="50" customFormat="1" ht="12.95" customHeight="1" x14ac:dyDescent="0.2">
      <c r="A16" s="52" t="s">
        <v>1746</v>
      </c>
    </row>
    <row r="17" spans="1:6" s="50" customFormat="1" ht="12.95" customHeight="1" x14ac:dyDescent="0.2">
      <c r="B17" s="53"/>
      <c r="C17" s="50" t="s">
        <v>3456</v>
      </c>
      <c r="D17" s="53"/>
      <c r="E17" s="50" t="s">
        <v>3459</v>
      </c>
    </row>
    <row r="18" spans="1:6" s="50" customFormat="1" ht="12.95" customHeight="1" x14ac:dyDescent="0.2">
      <c r="B18" s="53"/>
      <c r="C18" s="50" t="s">
        <v>3457</v>
      </c>
      <c r="D18" s="53"/>
      <c r="E18" s="50" t="s">
        <v>3460</v>
      </c>
    </row>
    <row r="19" spans="1:6" s="50" customFormat="1" ht="12.95" customHeight="1" x14ac:dyDescent="0.2">
      <c r="B19" s="53"/>
      <c r="C19" s="50" t="s">
        <v>3458</v>
      </c>
      <c r="D19" s="53"/>
      <c r="E19" s="50" t="s">
        <v>3461</v>
      </c>
    </row>
    <row r="20" spans="1:6" s="50" customFormat="1" ht="12.95" customHeight="1" x14ac:dyDescent="0.2">
      <c r="B20" s="53"/>
      <c r="C20" s="50" t="s">
        <v>3472</v>
      </c>
    </row>
    <row r="21" spans="1:6" s="50" customFormat="1" ht="12" customHeight="1" x14ac:dyDescent="0.2">
      <c r="C21" s="128"/>
      <c r="D21" s="130"/>
      <c r="E21" s="130"/>
    </row>
    <row r="22" spans="1:6" s="50" customFormat="1" ht="12.95" customHeight="1" x14ac:dyDescent="0.2"/>
    <row r="23" spans="1:6" s="50" customFormat="1" ht="12" customHeight="1" x14ac:dyDescent="0.2">
      <c r="A23" s="52" t="s">
        <v>3462</v>
      </c>
    </row>
    <row r="24" spans="1:6" s="50" customFormat="1" ht="12" x14ac:dyDescent="0.2">
      <c r="B24" s="53"/>
      <c r="C24" s="50" t="s">
        <v>3473</v>
      </c>
      <c r="D24" s="53"/>
      <c r="E24" s="50" t="s">
        <v>3463</v>
      </c>
    </row>
    <row r="25" spans="1:6" s="50" customFormat="1" ht="12.75" x14ac:dyDescent="0.2">
      <c r="C25" s="128"/>
      <c r="D25" s="129"/>
      <c r="E25" s="129"/>
    </row>
    <row r="26" spans="1:6" s="50" customFormat="1" ht="12" x14ac:dyDescent="0.2"/>
    <row r="27" spans="1:6" s="50" customFormat="1" ht="12" x14ac:dyDescent="0.2">
      <c r="A27" s="50" t="s">
        <v>1747</v>
      </c>
    </row>
    <row r="28" spans="1:6" s="50" customFormat="1" ht="75" customHeight="1" x14ac:dyDescent="0.2">
      <c r="B28" s="128"/>
      <c r="C28" s="130"/>
      <c r="D28" s="130"/>
      <c r="E28" s="130"/>
    </row>
    <row r="29" spans="1:6" s="50" customFormat="1" ht="12" x14ac:dyDescent="0.2"/>
    <row r="30" spans="1:6" ht="12" x14ac:dyDescent="0.2">
      <c r="A30" s="58" t="s">
        <v>1748</v>
      </c>
      <c r="B30" s="58"/>
      <c r="C30" s="50"/>
      <c r="D30" s="50"/>
      <c r="E30" s="50"/>
      <c r="F30" s="58"/>
    </row>
    <row r="31" spans="1:6" ht="75" customHeight="1" x14ac:dyDescent="0.2">
      <c r="A31" s="58"/>
      <c r="B31" s="128"/>
      <c r="C31" s="130"/>
      <c r="D31" s="130"/>
      <c r="E31" s="130"/>
      <c r="F31" s="58"/>
    </row>
    <row r="32" spans="1:6" ht="12.95" customHeight="1" x14ac:dyDescent="0.2">
      <c r="A32" s="58"/>
      <c r="B32" s="58"/>
      <c r="C32" s="58"/>
      <c r="D32" s="58"/>
      <c r="E32" s="58"/>
      <c r="F32" s="58"/>
    </row>
    <row r="33" spans="1:6" ht="12.95" customHeight="1" x14ac:dyDescent="0.2">
      <c r="A33" s="58"/>
      <c r="B33" s="58"/>
      <c r="C33" s="58"/>
      <c r="D33" s="58"/>
      <c r="E33" s="58"/>
      <c r="F33" s="58"/>
    </row>
    <row r="34" spans="1:6" s="50" customFormat="1" ht="12.95" customHeight="1" x14ac:dyDescent="0.2">
      <c r="A34" s="55"/>
      <c r="B34" s="55"/>
      <c r="C34" s="55"/>
      <c r="E34" s="55"/>
    </row>
    <row r="35" spans="1:6" s="50" customFormat="1" ht="12.95" customHeight="1" x14ac:dyDescent="0.2">
      <c r="A35" s="57" t="s">
        <v>3464</v>
      </c>
      <c r="C35" s="57"/>
      <c r="D35" s="57"/>
      <c r="E35" s="57" t="s">
        <v>3465</v>
      </c>
    </row>
    <row r="36" spans="1:6" s="50" customFormat="1" ht="12.95" customHeight="1" x14ac:dyDescent="0.2">
      <c r="B36" s="58"/>
      <c r="C36" s="58"/>
      <c r="D36" s="58"/>
      <c r="E36" s="58"/>
    </row>
    <row r="37" spans="1:6" s="50" customFormat="1" ht="12.95" customHeight="1" x14ac:dyDescent="0.2">
      <c r="A37" s="55"/>
      <c r="B37" s="55"/>
      <c r="C37" s="55"/>
      <c r="E37" s="55"/>
    </row>
    <row r="38" spans="1:6" s="50" customFormat="1" ht="12.95" customHeight="1" x14ac:dyDescent="0.2">
      <c r="A38" s="57" t="s">
        <v>3466</v>
      </c>
      <c r="C38" s="57"/>
      <c r="D38" s="57"/>
      <c r="E38" s="57" t="s">
        <v>3465</v>
      </c>
    </row>
    <row r="39" spans="1:6" s="50" customFormat="1" ht="12.95" customHeight="1" x14ac:dyDescent="0.2"/>
    <row r="40" spans="1:6" s="50" customFormat="1" ht="12.95" customHeight="1" x14ac:dyDescent="0.2">
      <c r="A40" s="55"/>
      <c r="B40" s="55"/>
      <c r="C40" s="55"/>
      <c r="E40" s="55"/>
    </row>
    <row r="41" spans="1:6" s="50" customFormat="1" ht="12.95" customHeight="1" x14ac:dyDescent="0.2">
      <c r="A41" s="57" t="s">
        <v>3467</v>
      </c>
      <c r="C41" s="57"/>
      <c r="D41" s="57"/>
      <c r="E41" s="57" t="s">
        <v>3465</v>
      </c>
    </row>
    <row r="42" spans="1:6" s="50" customFormat="1" ht="12.95" customHeight="1" x14ac:dyDescent="0.2">
      <c r="A42" s="57"/>
      <c r="C42" s="57"/>
      <c r="D42" s="57"/>
      <c r="E42" s="57"/>
    </row>
    <row r="43" spans="1:6" s="50" customFormat="1" ht="12.95" customHeight="1" x14ac:dyDescent="0.2">
      <c r="A43" s="55"/>
      <c r="B43" s="55"/>
      <c r="C43" s="55"/>
      <c r="E43" s="55"/>
    </row>
    <row r="44" spans="1:6" s="50" customFormat="1" ht="12.95" customHeight="1" x14ac:dyDescent="0.2">
      <c r="A44" s="57" t="s">
        <v>3468</v>
      </c>
      <c r="C44" s="57"/>
      <c r="D44" s="57"/>
      <c r="E44" s="57" t="s">
        <v>3465</v>
      </c>
    </row>
    <row r="45" spans="1:6" s="50" customFormat="1" ht="12.95" customHeight="1" x14ac:dyDescent="0.2"/>
    <row r="46" spans="1:6" s="50" customFormat="1" ht="12.95" customHeight="1" x14ac:dyDescent="0.2">
      <c r="A46" s="55"/>
      <c r="B46" s="55"/>
      <c r="C46" s="55"/>
    </row>
    <row r="47" spans="1:6" s="50" customFormat="1" ht="12.95" customHeight="1" x14ac:dyDescent="0.2">
      <c r="A47" s="56" t="s">
        <v>3469</v>
      </c>
    </row>
    <row r="48" spans="1:6" s="50" customFormat="1" ht="12.95" customHeight="1" x14ac:dyDescent="0.2"/>
    <row r="49" s="50" customFormat="1" ht="12.95" customHeight="1" x14ac:dyDescent="0.2"/>
    <row r="50" s="50" customFormat="1" ht="12.95" customHeight="1" x14ac:dyDescent="0.2"/>
    <row r="51" s="50" customFormat="1" ht="12.95" customHeight="1" x14ac:dyDescent="0.2"/>
    <row r="52" s="50" customFormat="1" ht="12.95" customHeight="1" x14ac:dyDescent="0.2"/>
    <row r="53" s="50" customFormat="1" ht="12.95" customHeight="1" x14ac:dyDescent="0.2"/>
    <row r="54" s="50" customFormat="1" ht="12.95" customHeight="1" x14ac:dyDescent="0.2"/>
    <row r="55" s="50" customFormat="1" ht="12.95" customHeight="1" x14ac:dyDescent="0.2"/>
    <row r="56" s="50" customFormat="1" ht="12.95" customHeight="1" x14ac:dyDescent="0.2"/>
    <row r="57" s="50" customFormat="1" ht="12.95" customHeight="1" x14ac:dyDescent="0.2"/>
    <row r="58" s="50" customFormat="1" ht="12.95" customHeight="1" x14ac:dyDescent="0.2"/>
    <row r="59" s="50" customFormat="1" ht="12.95" customHeight="1" x14ac:dyDescent="0.2"/>
    <row r="60" s="50" customFormat="1" ht="12.95" customHeight="1" x14ac:dyDescent="0.2"/>
    <row r="61" s="50" customFormat="1" ht="12.95" customHeight="1" x14ac:dyDescent="0.2"/>
    <row r="62" s="50" customFormat="1" ht="12.95" customHeight="1" x14ac:dyDescent="0.2"/>
    <row r="63" s="50" customFormat="1" ht="12.95" customHeight="1" x14ac:dyDescent="0.2"/>
    <row r="64" s="50" customFormat="1" ht="12.95" customHeight="1" x14ac:dyDescent="0.2"/>
    <row r="65" s="50" customFormat="1" ht="12.95" customHeight="1" x14ac:dyDescent="0.2"/>
    <row r="66" s="50" customFormat="1" ht="12.95" customHeight="1" x14ac:dyDescent="0.2"/>
    <row r="67" s="50" customFormat="1" ht="12.95" customHeight="1" x14ac:dyDescent="0.2"/>
    <row r="68" s="50" customFormat="1" ht="12.95" customHeight="1" x14ac:dyDescent="0.2"/>
    <row r="69" s="50" customFormat="1" ht="12.95" customHeight="1" x14ac:dyDescent="0.2"/>
    <row r="70" s="50" customFormat="1" ht="12.95" customHeight="1" x14ac:dyDescent="0.2"/>
    <row r="71" s="50" customFormat="1" ht="12.95" customHeight="1" x14ac:dyDescent="0.2"/>
    <row r="72" s="50" customFormat="1" ht="12.95" customHeight="1" x14ac:dyDescent="0.2"/>
    <row r="73" s="50" customFormat="1" ht="12.95" customHeight="1" x14ac:dyDescent="0.2"/>
    <row r="74" s="50" customFormat="1" ht="12.95" customHeight="1" x14ac:dyDescent="0.2"/>
    <row r="75" s="50" customFormat="1" ht="12.95" customHeight="1" x14ac:dyDescent="0.2"/>
    <row r="76" s="50" customFormat="1" ht="12.95" customHeight="1" x14ac:dyDescent="0.2"/>
    <row r="77" s="50" customFormat="1" ht="12.95" customHeight="1" x14ac:dyDescent="0.2"/>
    <row r="78" s="50" customFormat="1" ht="12.95" customHeight="1" x14ac:dyDescent="0.2"/>
    <row r="79" s="50" customFormat="1" ht="12.95" customHeight="1" x14ac:dyDescent="0.2"/>
    <row r="80" s="50" customFormat="1" ht="12.95" customHeight="1" x14ac:dyDescent="0.2"/>
    <row r="81" s="50" customFormat="1" ht="12.95" customHeight="1" x14ac:dyDescent="0.2"/>
    <row r="82" s="50" customFormat="1" ht="12.95" customHeight="1" x14ac:dyDescent="0.2"/>
    <row r="83" s="50" customFormat="1" ht="12.95" customHeight="1" x14ac:dyDescent="0.2"/>
    <row r="84" s="50" customFormat="1" ht="12.95" customHeight="1" x14ac:dyDescent="0.2"/>
    <row r="85" s="50" customFormat="1" ht="12.95" customHeight="1" x14ac:dyDescent="0.2"/>
    <row r="86" s="50" customFormat="1" ht="12.95" customHeight="1" x14ac:dyDescent="0.2"/>
    <row r="87" s="50" customFormat="1" ht="12.95" customHeight="1" x14ac:dyDescent="0.2"/>
    <row r="88" s="50" customFormat="1" ht="12.95" customHeight="1" x14ac:dyDescent="0.2"/>
    <row r="89" s="50" customFormat="1" ht="12.95" customHeight="1" x14ac:dyDescent="0.2"/>
    <row r="90" s="50" customFormat="1" ht="12.95" customHeight="1" x14ac:dyDescent="0.2"/>
    <row r="91" s="50" customFormat="1" ht="12.95" customHeight="1" x14ac:dyDescent="0.2"/>
    <row r="92" s="50" customFormat="1" ht="12.95" customHeight="1" x14ac:dyDescent="0.2"/>
    <row r="93" s="50" customFormat="1" ht="12.95" customHeight="1" x14ac:dyDescent="0.2"/>
    <row r="94" s="50" customFormat="1" ht="12.95" customHeight="1" x14ac:dyDescent="0.2"/>
    <row r="95" s="50" customFormat="1" ht="12.95" customHeight="1" x14ac:dyDescent="0.2"/>
    <row r="96" s="50" customFormat="1" ht="12.95" customHeight="1" x14ac:dyDescent="0.2"/>
    <row r="97" s="50" customFormat="1" ht="12.95" customHeight="1" x14ac:dyDescent="0.2"/>
    <row r="98" s="50" customFormat="1" ht="12.95" customHeight="1" x14ac:dyDescent="0.2"/>
    <row r="99" s="50" customFormat="1" ht="12.95" customHeight="1" x14ac:dyDescent="0.2"/>
    <row r="100" s="50" customFormat="1" ht="12.95" customHeight="1" x14ac:dyDescent="0.2"/>
    <row r="101" s="50" customFormat="1" ht="12.95" customHeight="1" x14ac:dyDescent="0.2"/>
    <row r="102" s="50" customFormat="1" ht="12.95" customHeight="1" x14ac:dyDescent="0.2"/>
    <row r="103" s="50" customFormat="1" ht="12.95" customHeight="1" x14ac:dyDescent="0.2"/>
    <row r="104" s="50" customFormat="1" ht="12.95" customHeight="1" x14ac:dyDescent="0.2"/>
    <row r="105" s="50" customFormat="1" ht="12.95" customHeight="1" x14ac:dyDescent="0.2"/>
    <row r="106" s="50" customFormat="1" ht="12.95" customHeight="1" x14ac:dyDescent="0.2"/>
    <row r="107" s="50" customFormat="1" ht="12.95" customHeight="1" x14ac:dyDescent="0.2"/>
    <row r="108" s="50" customFormat="1" ht="12.95" customHeight="1" x14ac:dyDescent="0.2"/>
    <row r="109" s="50" customFormat="1" ht="12.95" customHeight="1" x14ac:dyDescent="0.2"/>
    <row r="110" s="50" customFormat="1" ht="12.95" customHeight="1" x14ac:dyDescent="0.2"/>
    <row r="111" s="50" customFormat="1" ht="12.95" customHeight="1" x14ac:dyDescent="0.2"/>
    <row r="112" s="50" customFormat="1" ht="12.95" customHeight="1" x14ac:dyDescent="0.2"/>
    <row r="113" s="50" customFormat="1" ht="12.95" customHeight="1" x14ac:dyDescent="0.2"/>
    <row r="114" s="50" customFormat="1" ht="12.95" customHeight="1" x14ac:dyDescent="0.2"/>
    <row r="115" s="50" customFormat="1" ht="12.95" customHeight="1" x14ac:dyDescent="0.2"/>
    <row r="116" s="50" customFormat="1" ht="12.95" customHeight="1" x14ac:dyDescent="0.2"/>
    <row r="117" s="50" customFormat="1" ht="12.95" customHeight="1" x14ac:dyDescent="0.2"/>
    <row r="118" s="50" customFormat="1" ht="12.95" customHeight="1" x14ac:dyDescent="0.2"/>
    <row r="119" s="50" customFormat="1" ht="12.95" customHeight="1" x14ac:dyDescent="0.2"/>
    <row r="120" s="50" customFormat="1" ht="12.95" customHeight="1" x14ac:dyDescent="0.2"/>
    <row r="121" s="50" customFormat="1" ht="12.95" customHeight="1" x14ac:dyDescent="0.2"/>
    <row r="122" s="50" customFormat="1" ht="12.95" customHeight="1" x14ac:dyDescent="0.2"/>
    <row r="123" s="50" customFormat="1" ht="12.95" customHeight="1" x14ac:dyDescent="0.2"/>
    <row r="124" s="50" customFormat="1" ht="12.95" customHeight="1" x14ac:dyDescent="0.2"/>
    <row r="125" s="50" customFormat="1" ht="12.95" customHeight="1" x14ac:dyDescent="0.2"/>
    <row r="126" s="50" customFormat="1" ht="12.95" customHeight="1" x14ac:dyDescent="0.2"/>
    <row r="127" s="50" customFormat="1" ht="12.95" customHeight="1" x14ac:dyDescent="0.2"/>
    <row r="128" s="50" customFormat="1" ht="12.95" customHeight="1" x14ac:dyDescent="0.2"/>
    <row r="129" s="50" customFormat="1" ht="12.95" customHeight="1" x14ac:dyDescent="0.2"/>
    <row r="130" s="50" customFormat="1" ht="12.95" customHeight="1" x14ac:dyDescent="0.2"/>
    <row r="131" s="50" customFormat="1" ht="12.95" customHeight="1" x14ac:dyDescent="0.2"/>
    <row r="132" s="50" customFormat="1" ht="12.95" customHeight="1" x14ac:dyDescent="0.2"/>
    <row r="133" s="50" customFormat="1" ht="12.95" customHeight="1" x14ac:dyDescent="0.2"/>
    <row r="134" s="50" customFormat="1" ht="12.95" customHeight="1" x14ac:dyDescent="0.2"/>
    <row r="135" s="50" customFormat="1" ht="12.95" customHeight="1" x14ac:dyDescent="0.2"/>
    <row r="136" s="50" customFormat="1" ht="12.95" customHeight="1" x14ac:dyDescent="0.2"/>
    <row r="137" s="50" customFormat="1" ht="12.95" customHeight="1" x14ac:dyDescent="0.2"/>
    <row r="138" s="50" customFormat="1" ht="12.95" customHeight="1" x14ac:dyDescent="0.2"/>
    <row r="139" s="50" customFormat="1" ht="12.95" customHeight="1" x14ac:dyDescent="0.2"/>
    <row r="140" s="50" customFormat="1" ht="12.95" customHeight="1" x14ac:dyDescent="0.2"/>
    <row r="141" s="50" customFormat="1" ht="12.95" customHeight="1" x14ac:dyDescent="0.2"/>
    <row r="142" s="50" customFormat="1" ht="12.95" customHeight="1" x14ac:dyDescent="0.2"/>
    <row r="143" s="50" customFormat="1" ht="12.95" customHeight="1" x14ac:dyDescent="0.2"/>
    <row r="144" s="50" customFormat="1" ht="12.95" customHeight="1" x14ac:dyDescent="0.2"/>
    <row r="145" s="50" customFormat="1" ht="12.95" customHeight="1" x14ac:dyDescent="0.2"/>
    <row r="146" s="50" customFormat="1" ht="12.95" customHeight="1" x14ac:dyDescent="0.2"/>
    <row r="147" s="50" customFormat="1" ht="12.95" customHeight="1" x14ac:dyDescent="0.2"/>
    <row r="148" s="50" customFormat="1" ht="12.95" customHeight="1" x14ac:dyDescent="0.2"/>
    <row r="149" s="50" customFormat="1" ht="12.95" customHeight="1" x14ac:dyDescent="0.2"/>
    <row r="150" s="50" customFormat="1" ht="12.95" customHeight="1" x14ac:dyDescent="0.2"/>
    <row r="151" s="50" customFormat="1" ht="12.95" customHeight="1" x14ac:dyDescent="0.2"/>
    <row r="152" s="50" customFormat="1" ht="12.95" customHeight="1" x14ac:dyDescent="0.2"/>
    <row r="153" s="50" customFormat="1" ht="12.95" customHeight="1" x14ac:dyDescent="0.2"/>
    <row r="154" s="50" customFormat="1" ht="12.95" customHeight="1" x14ac:dyDescent="0.2"/>
    <row r="155" s="50" customFormat="1" ht="12.95" customHeight="1" x14ac:dyDescent="0.2"/>
    <row r="156" s="50" customFormat="1" ht="12.95" customHeight="1" x14ac:dyDescent="0.2"/>
    <row r="157" s="50" customFormat="1" ht="12.95" customHeight="1" x14ac:dyDescent="0.2"/>
    <row r="158" s="50" customFormat="1" ht="12.95" customHeight="1" x14ac:dyDescent="0.2"/>
    <row r="159" s="50" customFormat="1" ht="12.95" customHeight="1" x14ac:dyDescent="0.2"/>
    <row r="160" s="50" customFormat="1" ht="12.95" customHeight="1" x14ac:dyDescent="0.2"/>
    <row r="161" s="50" customFormat="1" ht="12.95" customHeight="1" x14ac:dyDescent="0.2"/>
    <row r="162" s="50" customFormat="1" ht="12.95" customHeight="1" x14ac:dyDescent="0.2"/>
    <row r="163" s="50" customFormat="1" ht="12.95" customHeight="1" x14ac:dyDescent="0.2"/>
    <row r="164" s="50" customFormat="1" ht="12.95" customHeight="1" x14ac:dyDescent="0.2"/>
    <row r="165" s="50" customFormat="1" ht="12.95" customHeight="1" x14ac:dyDescent="0.2"/>
    <row r="166" s="50" customFormat="1" ht="12.95" customHeight="1" x14ac:dyDescent="0.2"/>
    <row r="167" s="50" customFormat="1" ht="12.95" customHeight="1" x14ac:dyDescent="0.2"/>
    <row r="168" s="50" customFormat="1" ht="12.95" customHeight="1" x14ac:dyDescent="0.2"/>
    <row r="169" s="50" customFormat="1" ht="12.95" customHeight="1" x14ac:dyDescent="0.2"/>
    <row r="170" s="50" customFormat="1" ht="12.95" customHeight="1" x14ac:dyDescent="0.2"/>
    <row r="171" s="50" customFormat="1" ht="12.95" customHeight="1" x14ac:dyDescent="0.2"/>
    <row r="172" s="50" customFormat="1" ht="12.95" customHeight="1" x14ac:dyDescent="0.2"/>
    <row r="173" s="50" customFormat="1" ht="12.95" customHeight="1" x14ac:dyDescent="0.2"/>
    <row r="174" s="50" customFormat="1" ht="12.95" customHeight="1" x14ac:dyDescent="0.2"/>
    <row r="175" s="50" customFormat="1" ht="12.95" customHeight="1" x14ac:dyDescent="0.2"/>
    <row r="176" s="50" customFormat="1" ht="12.95" customHeight="1" x14ac:dyDescent="0.2"/>
    <row r="177" s="50" customFormat="1" ht="12.95" customHeight="1" x14ac:dyDescent="0.2"/>
    <row r="178" s="50" customFormat="1" ht="12.95" customHeight="1" x14ac:dyDescent="0.2"/>
    <row r="179" s="50" customFormat="1" ht="12.95" customHeight="1" x14ac:dyDescent="0.2"/>
    <row r="180" s="50" customFormat="1" ht="12.95" customHeight="1" x14ac:dyDescent="0.2"/>
    <row r="181" s="50" customFormat="1" ht="12.95" customHeight="1" x14ac:dyDescent="0.2"/>
    <row r="182" s="50" customFormat="1" ht="12.95" customHeight="1" x14ac:dyDescent="0.2"/>
    <row r="183" s="50" customFormat="1" ht="12.95" customHeight="1" x14ac:dyDescent="0.2"/>
    <row r="184" s="50" customFormat="1" ht="12.95" customHeight="1" x14ac:dyDescent="0.2"/>
    <row r="185" s="50" customFormat="1" ht="12.95" customHeight="1" x14ac:dyDescent="0.2"/>
    <row r="186" s="50" customFormat="1" ht="12.95" customHeight="1" x14ac:dyDescent="0.2"/>
    <row r="187" s="50" customFormat="1" ht="12.95" customHeight="1" x14ac:dyDescent="0.2"/>
    <row r="188" s="50" customFormat="1" ht="12.95" customHeight="1" x14ac:dyDescent="0.2"/>
    <row r="189" s="50" customFormat="1" ht="12.95" customHeight="1" x14ac:dyDescent="0.2"/>
    <row r="190" s="50" customFormat="1" ht="12.95" customHeight="1" x14ac:dyDescent="0.2"/>
    <row r="191" s="50" customFormat="1" ht="12.95" customHeight="1" x14ac:dyDescent="0.2"/>
    <row r="192" s="50" customFormat="1" ht="12.95" customHeight="1" x14ac:dyDescent="0.2"/>
    <row r="193" s="50" customFormat="1" ht="12.95" customHeight="1" x14ac:dyDescent="0.2"/>
    <row r="194" s="50" customFormat="1" ht="12.95" customHeight="1" x14ac:dyDescent="0.2"/>
    <row r="195" s="50" customFormat="1" ht="12.95" customHeight="1" x14ac:dyDescent="0.2"/>
    <row r="196" s="50" customFormat="1" ht="12.95" customHeight="1" x14ac:dyDescent="0.2"/>
    <row r="197" s="50" customFormat="1" ht="12.95" customHeight="1" x14ac:dyDescent="0.2"/>
    <row r="198" s="50" customFormat="1" ht="12.95" customHeight="1" x14ac:dyDescent="0.2"/>
    <row r="199" s="50" customFormat="1" ht="12.95" customHeight="1" x14ac:dyDescent="0.2"/>
    <row r="200" s="50" customFormat="1" ht="12.95" customHeight="1" x14ac:dyDescent="0.2"/>
    <row r="201" s="50" customFormat="1" ht="12.95" customHeight="1" x14ac:dyDescent="0.2"/>
    <row r="202" s="50" customFormat="1" ht="12.95" customHeight="1" x14ac:dyDescent="0.2"/>
    <row r="203" s="50" customFormat="1" ht="12.95" customHeight="1" x14ac:dyDescent="0.2"/>
    <row r="204" s="50" customFormat="1" ht="12.95" customHeight="1" x14ac:dyDescent="0.2"/>
    <row r="205" s="50" customFormat="1" ht="12.95" customHeight="1" x14ac:dyDescent="0.2"/>
    <row r="206" s="50" customFormat="1" ht="12.95" customHeight="1" x14ac:dyDescent="0.2"/>
    <row r="207" s="50" customFormat="1" ht="12.95" customHeight="1" x14ac:dyDescent="0.2"/>
    <row r="208" s="50" customFormat="1" ht="12.95" customHeight="1" x14ac:dyDescent="0.2"/>
    <row r="209" s="50" customFormat="1" ht="12.95" customHeight="1" x14ac:dyDescent="0.2"/>
    <row r="210" s="50" customFormat="1" ht="12.95" customHeight="1" x14ac:dyDescent="0.2"/>
    <row r="211" s="50" customFormat="1" ht="12.95" customHeight="1" x14ac:dyDescent="0.2"/>
    <row r="212" s="50" customFormat="1" ht="12.95" customHeight="1" x14ac:dyDescent="0.2"/>
    <row r="213" s="50" customFormat="1" ht="12.95" customHeight="1" x14ac:dyDescent="0.2"/>
    <row r="214" s="50" customFormat="1" ht="12.95" customHeight="1" x14ac:dyDescent="0.2"/>
    <row r="215" s="50" customFormat="1" ht="12.95" customHeight="1" x14ac:dyDescent="0.2"/>
    <row r="216" s="50" customFormat="1" ht="12.95" customHeight="1" x14ac:dyDescent="0.2"/>
    <row r="217" s="50" customFormat="1" ht="12.95" customHeight="1" x14ac:dyDescent="0.2"/>
    <row r="218" s="50" customFormat="1" ht="12.95" customHeight="1" x14ac:dyDescent="0.2"/>
    <row r="219" s="50" customFormat="1" ht="12.95" customHeight="1" x14ac:dyDescent="0.2"/>
    <row r="220" s="50" customFormat="1" ht="12.95" customHeight="1" x14ac:dyDescent="0.2"/>
    <row r="221" s="50" customFormat="1" ht="12.95" customHeight="1" x14ac:dyDescent="0.2"/>
    <row r="222" s="50" customFormat="1" ht="12.95" customHeight="1" x14ac:dyDescent="0.2"/>
    <row r="223" s="50" customFormat="1" ht="12.95" customHeight="1" x14ac:dyDescent="0.2"/>
    <row r="224" s="50" customFormat="1" ht="12.95" customHeight="1" x14ac:dyDescent="0.2"/>
    <row r="225" s="50" customFormat="1" ht="12.95" customHeight="1" x14ac:dyDescent="0.2"/>
    <row r="226" s="50" customFormat="1" ht="12.95" customHeight="1" x14ac:dyDescent="0.2"/>
    <row r="227" s="50" customFormat="1" ht="12.95" customHeight="1" x14ac:dyDescent="0.2"/>
    <row r="228" s="50" customFormat="1" ht="12.95" customHeight="1" x14ac:dyDescent="0.2"/>
    <row r="229" s="50" customFormat="1" ht="12.95" customHeight="1" x14ac:dyDescent="0.2"/>
    <row r="230" s="50" customFormat="1" ht="12.95" customHeight="1" x14ac:dyDescent="0.2"/>
    <row r="231" s="50" customFormat="1" ht="12.95" customHeight="1" x14ac:dyDescent="0.2"/>
    <row r="232" s="50" customFormat="1" ht="12.95" customHeight="1" x14ac:dyDescent="0.2"/>
    <row r="233" s="50" customFormat="1" ht="12.95" customHeight="1" x14ac:dyDescent="0.2"/>
    <row r="234" s="50" customFormat="1" ht="12.95" customHeight="1" x14ac:dyDescent="0.2"/>
    <row r="235" s="50" customFormat="1" ht="12.95" customHeight="1" x14ac:dyDescent="0.2"/>
    <row r="236" s="50" customFormat="1" ht="12.95" customHeight="1" x14ac:dyDescent="0.2"/>
    <row r="237" s="50" customFormat="1" ht="12.95" customHeight="1" x14ac:dyDescent="0.2"/>
    <row r="238" s="50" customFormat="1" ht="12.95" customHeight="1" x14ac:dyDescent="0.2"/>
    <row r="239" s="50" customFormat="1" ht="12.95" customHeight="1" x14ac:dyDescent="0.2"/>
    <row r="240" s="50" customFormat="1" ht="12.95" customHeight="1" x14ac:dyDescent="0.2"/>
    <row r="241" s="50" customFormat="1" ht="12.95" customHeight="1" x14ac:dyDescent="0.2"/>
    <row r="242" s="50" customFormat="1" ht="12.95" customHeight="1" x14ac:dyDescent="0.2"/>
    <row r="243" s="50" customFormat="1" ht="12.95" customHeight="1" x14ac:dyDescent="0.2"/>
    <row r="244" s="50" customFormat="1" ht="12.95" customHeight="1" x14ac:dyDescent="0.2"/>
    <row r="245" s="50" customFormat="1" ht="12.95" customHeight="1" x14ac:dyDescent="0.2"/>
    <row r="246" s="50" customFormat="1" ht="12.95" customHeight="1" x14ac:dyDescent="0.2"/>
    <row r="247" s="50" customFormat="1" ht="12.95" customHeight="1" x14ac:dyDescent="0.2"/>
    <row r="248" s="50" customFormat="1" ht="12.95" customHeight="1" x14ac:dyDescent="0.2"/>
    <row r="249" s="50" customFormat="1" ht="12.95" customHeight="1" x14ac:dyDescent="0.2"/>
    <row r="250" s="50" customFormat="1" ht="12.95" customHeight="1" x14ac:dyDescent="0.2"/>
    <row r="251" s="50" customFormat="1" ht="12.95" customHeight="1" x14ac:dyDescent="0.2"/>
    <row r="252" s="50" customFormat="1" ht="12.95" customHeight="1" x14ac:dyDescent="0.2"/>
    <row r="253" s="50" customFormat="1" ht="12.95" customHeight="1" x14ac:dyDescent="0.2"/>
    <row r="254" s="50" customFormat="1" ht="12.95" customHeight="1" x14ac:dyDescent="0.2"/>
    <row r="255" s="50" customFormat="1" ht="12.95" customHeight="1" x14ac:dyDescent="0.2"/>
    <row r="256" s="50" customFormat="1" ht="12.95" customHeight="1" x14ac:dyDescent="0.2"/>
    <row r="257" s="50" customFormat="1" ht="12.95" customHeight="1" x14ac:dyDescent="0.2"/>
    <row r="258" s="50" customFormat="1" ht="12.95" customHeight="1" x14ac:dyDescent="0.2"/>
    <row r="259" s="50" customFormat="1" ht="12.95" customHeight="1" x14ac:dyDescent="0.2"/>
    <row r="260" s="50" customFormat="1" ht="12.95" customHeight="1" x14ac:dyDescent="0.2"/>
    <row r="261" s="50" customFormat="1" ht="12.95" customHeight="1" x14ac:dyDescent="0.2"/>
    <row r="262" s="50" customFormat="1" ht="12.95" customHeight="1" x14ac:dyDescent="0.2"/>
    <row r="263" s="50" customFormat="1" ht="12.95" customHeight="1" x14ac:dyDescent="0.2"/>
    <row r="264" s="50" customFormat="1" ht="12.95" customHeight="1" x14ac:dyDescent="0.2"/>
    <row r="265" s="50" customFormat="1" ht="12.95" customHeight="1" x14ac:dyDescent="0.2"/>
    <row r="266" s="50" customFormat="1" ht="12.95" customHeight="1" x14ac:dyDescent="0.2"/>
    <row r="267" s="50" customFormat="1" ht="12.95" customHeight="1" x14ac:dyDescent="0.2"/>
    <row r="268" s="50" customFormat="1" ht="12.95" customHeight="1" x14ac:dyDescent="0.2"/>
    <row r="269" s="50" customFormat="1" ht="12.95" customHeight="1" x14ac:dyDescent="0.2"/>
    <row r="270" s="50" customFormat="1" ht="12.95" customHeight="1" x14ac:dyDescent="0.2"/>
    <row r="271" s="50" customFormat="1" ht="12.95" customHeight="1" x14ac:dyDescent="0.2"/>
    <row r="272" s="50" customFormat="1" ht="12.95" customHeight="1" x14ac:dyDescent="0.2"/>
    <row r="273" s="50" customFormat="1" ht="12.95" customHeight="1" x14ac:dyDescent="0.2"/>
    <row r="274" s="50" customFormat="1" ht="12.95" customHeight="1" x14ac:dyDescent="0.2"/>
    <row r="275" s="50" customFormat="1" ht="12.95" customHeight="1" x14ac:dyDescent="0.2"/>
    <row r="276" s="50" customFormat="1" ht="12.95" customHeight="1" x14ac:dyDescent="0.2"/>
    <row r="277" s="50" customFormat="1" ht="12.95" customHeight="1" x14ac:dyDescent="0.2"/>
    <row r="278" s="50" customFormat="1" ht="12.95" customHeight="1" x14ac:dyDescent="0.2"/>
    <row r="279" s="50" customFormat="1" ht="12.95" customHeight="1" x14ac:dyDescent="0.2"/>
    <row r="280" s="50" customFormat="1" ht="12.95" customHeight="1" x14ac:dyDescent="0.2"/>
    <row r="281" s="50" customFormat="1" ht="12.95" customHeight="1" x14ac:dyDescent="0.2"/>
    <row r="282" s="50" customFormat="1" ht="12.95" customHeight="1" x14ac:dyDescent="0.2"/>
    <row r="283" s="50" customFormat="1" ht="12.95" customHeight="1" x14ac:dyDescent="0.2"/>
    <row r="284" s="50" customFormat="1" ht="12.95" customHeight="1" x14ac:dyDescent="0.2"/>
    <row r="285" s="50" customFormat="1" ht="12.95" customHeight="1" x14ac:dyDescent="0.2"/>
    <row r="286" s="50" customFormat="1" ht="12.95" customHeight="1" x14ac:dyDescent="0.2"/>
    <row r="287" s="50" customFormat="1" ht="12.95" customHeight="1" x14ac:dyDescent="0.2"/>
    <row r="288" s="50" customFormat="1" ht="12.95" customHeight="1" x14ac:dyDescent="0.2"/>
    <row r="289" s="50" customFormat="1" ht="12.95" customHeight="1" x14ac:dyDescent="0.2"/>
    <row r="290" s="50" customFormat="1" ht="12.95" customHeight="1" x14ac:dyDescent="0.2"/>
    <row r="291" s="50" customFormat="1" ht="12.95" customHeight="1" x14ac:dyDescent="0.2"/>
    <row r="292" s="50" customFormat="1" ht="12.95" customHeight="1" x14ac:dyDescent="0.2"/>
    <row r="293" s="50" customFormat="1" ht="12.95" customHeight="1" x14ac:dyDescent="0.2"/>
    <row r="294" s="50" customFormat="1" ht="12.95" customHeight="1" x14ac:dyDescent="0.2"/>
    <row r="295" s="50" customFormat="1" ht="12.95" customHeight="1" x14ac:dyDescent="0.2"/>
    <row r="296" s="50" customFormat="1" ht="12.95" customHeight="1" x14ac:dyDescent="0.2"/>
    <row r="297" s="50" customFormat="1" ht="12.95" customHeight="1" x14ac:dyDescent="0.2"/>
    <row r="298" s="50" customFormat="1" ht="12.95" customHeight="1" x14ac:dyDescent="0.2"/>
    <row r="299" s="50" customFormat="1" ht="12.95" customHeight="1" x14ac:dyDescent="0.2"/>
    <row r="300" s="50" customFormat="1" ht="12.95" customHeight="1" x14ac:dyDescent="0.2"/>
    <row r="301" s="50" customFormat="1" ht="12.95" customHeight="1" x14ac:dyDescent="0.2"/>
    <row r="302" s="50" customFormat="1" ht="12.95" customHeight="1" x14ac:dyDescent="0.2"/>
    <row r="303" s="50" customFormat="1" ht="12.95" customHeight="1" x14ac:dyDescent="0.2"/>
    <row r="304" s="50" customFormat="1" ht="12.95" customHeight="1" x14ac:dyDescent="0.2"/>
    <row r="305" s="50" customFormat="1" ht="12.95" customHeight="1" x14ac:dyDescent="0.2"/>
    <row r="306" s="50" customFormat="1" ht="12.95" customHeight="1" x14ac:dyDescent="0.2"/>
    <row r="307" s="50" customFormat="1" ht="12.95" customHeight="1" x14ac:dyDescent="0.2"/>
    <row r="308" s="50" customFormat="1" ht="12.95" customHeight="1" x14ac:dyDescent="0.2"/>
    <row r="309" s="50" customFormat="1" ht="12.95" customHeight="1" x14ac:dyDescent="0.2"/>
    <row r="310" s="50" customFormat="1" ht="12.95" customHeight="1" x14ac:dyDescent="0.2"/>
    <row r="311" s="50" customFormat="1" ht="12.95" customHeight="1" x14ac:dyDescent="0.2"/>
    <row r="312" s="50" customFormat="1" ht="12.95" customHeight="1" x14ac:dyDescent="0.2"/>
    <row r="313" s="50" customFormat="1" ht="12.95" customHeight="1" x14ac:dyDescent="0.2"/>
    <row r="314" s="50" customFormat="1" ht="15" customHeight="1" x14ac:dyDescent="0.2"/>
    <row r="315" s="50" customFormat="1" ht="15" customHeight="1" x14ac:dyDescent="0.2"/>
    <row r="316" s="50" customFormat="1" ht="15" customHeight="1" x14ac:dyDescent="0.2"/>
    <row r="317" s="50" customFormat="1" ht="15" customHeight="1" x14ac:dyDescent="0.2"/>
    <row r="318" s="50" customFormat="1" ht="15" customHeight="1" x14ac:dyDescent="0.2"/>
    <row r="319" s="50" customFormat="1" ht="15" customHeight="1" x14ac:dyDescent="0.2"/>
    <row r="320" s="50" customFormat="1" ht="15" customHeight="1" x14ac:dyDescent="0.2"/>
    <row r="321" s="50" customFormat="1" ht="15" customHeight="1" x14ac:dyDescent="0.2"/>
    <row r="322" s="50" customFormat="1" ht="15" customHeight="1" x14ac:dyDescent="0.2"/>
    <row r="323" s="50" customFormat="1" ht="15" customHeight="1" x14ac:dyDescent="0.2"/>
    <row r="324" s="50" customFormat="1" ht="15" customHeight="1" x14ac:dyDescent="0.2"/>
    <row r="325" s="50" customFormat="1" ht="15" customHeight="1" x14ac:dyDescent="0.2"/>
    <row r="326" s="50" customFormat="1" ht="15" customHeight="1" x14ac:dyDescent="0.2"/>
    <row r="327" s="50" customFormat="1" ht="15" customHeight="1" x14ac:dyDescent="0.2"/>
    <row r="328" s="50" customFormat="1" ht="15" customHeight="1" x14ac:dyDescent="0.2"/>
    <row r="329" s="50" customFormat="1" ht="15" customHeight="1" x14ac:dyDescent="0.2"/>
    <row r="330" s="50" customFormat="1" ht="15" customHeight="1" x14ac:dyDescent="0.2"/>
    <row r="331" s="50" customFormat="1" ht="15" customHeight="1" x14ac:dyDescent="0.2"/>
    <row r="332" s="50" customFormat="1" ht="15" customHeight="1" x14ac:dyDescent="0.2"/>
    <row r="333" s="50" customFormat="1" ht="15" customHeight="1" x14ac:dyDescent="0.2"/>
    <row r="334" s="50" customFormat="1" ht="15" customHeight="1" x14ac:dyDescent="0.2"/>
    <row r="335" s="50" customFormat="1" ht="15" customHeight="1" x14ac:dyDescent="0.2"/>
    <row r="336" s="50" customFormat="1" ht="15" customHeight="1" x14ac:dyDescent="0.2"/>
    <row r="337" s="50" customFormat="1" ht="15" customHeight="1" x14ac:dyDescent="0.2"/>
    <row r="338" s="50" customFormat="1" ht="15" customHeight="1" x14ac:dyDescent="0.2"/>
    <row r="339" s="50" customFormat="1" ht="15" customHeight="1" x14ac:dyDescent="0.2"/>
    <row r="340" s="50" customFormat="1" ht="15" customHeight="1" x14ac:dyDescent="0.2"/>
    <row r="341" s="50" customFormat="1" ht="15" customHeight="1" x14ac:dyDescent="0.2"/>
    <row r="342" s="50" customFormat="1" ht="15" customHeight="1" x14ac:dyDescent="0.2"/>
    <row r="343" s="50" customFormat="1" ht="15" customHeight="1" x14ac:dyDescent="0.2"/>
    <row r="344" s="50" customFormat="1" ht="15" customHeight="1" x14ac:dyDescent="0.2"/>
    <row r="345" s="50" customFormat="1" ht="15" customHeight="1" x14ac:dyDescent="0.2"/>
    <row r="346" s="50" customFormat="1" ht="15" customHeight="1" x14ac:dyDescent="0.2"/>
    <row r="347" s="50" customFormat="1" ht="15" customHeight="1" x14ac:dyDescent="0.2"/>
    <row r="348" s="50" customFormat="1" ht="15" customHeight="1" x14ac:dyDescent="0.2"/>
    <row r="349" s="50" customFormat="1" ht="15" customHeight="1" x14ac:dyDescent="0.2"/>
    <row r="350" s="50" customFormat="1" ht="15" customHeight="1" x14ac:dyDescent="0.2"/>
    <row r="351" s="50" customFormat="1" ht="15" customHeight="1" x14ac:dyDescent="0.2"/>
    <row r="352" s="50" customFormat="1" ht="15" customHeight="1" x14ac:dyDescent="0.2"/>
    <row r="353" s="50" customFormat="1" ht="15" customHeight="1" x14ac:dyDescent="0.2"/>
    <row r="354" s="50" customFormat="1" ht="15" customHeight="1" x14ac:dyDescent="0.2"/>
    <row r="355" s="50" customFormat="1" ht="15" customHeight="1" x14ac:dyDescent="0.2"/>
    <row r="356" s="50" customFormat="1" ht="15" customHeight="1" x14ac:dyDescent="0.2"/>
    <row r="357" s="50" customFormat="1" ht="15" customHeight="1" x14ac:dyDescent="0.2"/>
    <row r="358" s="50" customFormat="1" ht="15" customHeight="1" x14ac:dyDescent="0.2"/>
    <row r="359" s="50" customFormat="1" ht="15" customHeight="1" x14ac:dyDescent="0.2"/>
    <row r="360" s="50" customFormat="1" ht="15" customHeight="1" x14ac:dyDescent="0.2"/>
    <row r="361" s="50" customFormat="1" ht="15" customHeight="1" x14ac:dyDescent="0.2"/>
    <row r="362" s="50" customFormat="1" ht="15" customHeight="1" x14ac:dyDescent="0.2"/>
    <row r="363" s="50" customFormat="1" ht="15" customHeight="1" x14ac:dyDescent="0.2"/>
    <row r="364" s="50" customFormat="1" ht="15" customHeight="1" x14ac:dyDescent="0.2"/>
    <row r="365" s="50" customFormat="1" ht="15" customHeight="1" x14ac:dyDescent="0.2"/>
    <row r="366" s="50" customFormat="1" ht="15" customHeight="1" x14ac:dyDescent="0.2"/>
    <row r="367" s="50" customFormat="1" ht="15" customHeight="1" x14ac:dyDescent="0.2"/>
    <row r="368" s="50" customFormat="1" ht="15" customHeight="1" x14ac:dyDescent="0.2"/>
    <row r="369" s="50" customFormat="1" ht="15" customHeight="1" x14ac:dyDescent="0.2"/>
    <row r="370" s="50" customFormat="1" ht="15" customHeight="1" x14ac:dyDescent="0.2"/>
    <row r="371" s="50" customFormat="1" ht="15" customHeight="1" x14ac:dyDescent="0.2"/>
    <row r="372" s="50" customFormat="1" ht="15" customHeight="1" x14ac:dyDescent="0.2"/>
    <row r="373" s="50" customFormat="1" ht="15" customHeight="1" x14ac:dyDescent="0.2"/>
    <row r="374" s="50" customFormat="1" ht="15" customHeight="1" x14ac:dyDescent="0.2"/>
    <row r="375" s="50" customFormat="1" ht="15" customHeight="1" x14ac:dyDescent="0.2"/>
    <row r="376" s="50" customFormat="1" ht="15" customHeight="1" x14ac:dyDescent="0.2"/>
    <row r="377" s="50" customFormat="1" ht="15" customHeight="1" x14ac:dyDescent="0.2"/>
    <row r="378" s="50" customFormat="1" ht="15" customHeight="1" x14ac:dyDescent="0.2"/>
    <row r="379" s="50" customFormat="1" ht="15" customHeight="1" x14ac:dyDescent="0.2"/>
    <row r="380" s="50" customFormat="1" ht="15" customHeight="1" x14ac:dyDescent="0.2"/>
    <row r="381" s="50" customFormat="1" ht="15" customHeight="1" x14ac:dyDescent="0.2"/>
    <row r="382" s="50" customFormat="1" ht="15" customHeight="1" x14ac:dyDescent="0.2"/>
    <row r="383" s="50" customFormat="1" ht="15" customHeight="1" x14ac:dyDescent="0.2"/>
    <row r="384" s="50" customFormat="1" ht="15" customHeight="1" x14ac:dyDescent="0.2"/>
    <row r="385" s="50" customFormat="1" ht="15" customHeight="1" x14ac:dyDescent="0.2"/>
    <row r="386" s="50" customFormat="1" ht="15" customHeight="1" x14ac:dyDescent="0.2"/>
    <row r="387" s="50" customFormat="1" ht="15" customHeight="1" x14ac:dyDescent="0.2"/>
    <row r="388" s="50" customFormat="1" ht="15" customHeight="1" x14ac:dyDescent="0.2"/>
    <row r="389" s="50" customFormat="1" ht="15" customHeight="1" x14ac:dyDescent="0.2"/>
    <row r="390" s="50" customFormat="1" ht="15" customHeight="1" x14ac:dyDescent="0.2"/>
    <row r="391" s="50" customFormat="1" ht="15" customHeight="1" x14ac:dyDescent="0.2"/>
    <row r="392" s="50" customFormat="1" ht="15" customHeight="1" x14ac:dyDescent="0.2"/>
    <row r="393" s="50" customFormat="1" ht="15" customHeight="1" x14ac:dyDescent="0.2"/>
    <row r="394" s="50" customFormat="1" ht="15" customHeight="1" x14ac:dyDescent="0.2"/>
    <row r="395" s="50" customFormat="1" ht="15" customHeight="1" x14ac:dyDescent="0.2"/>
    <row r="396" s="50" customFormat="1" ht="15" customHeight="1" x14ac:dyDescent="0.2"/>
    <row r="397" s="50" customFormat="1" ht="15" customHeight="1" x14ac:dyDescent="0.2"/>
    <row r="398" s="50" customFormat="1" ht="15" customHeight="1" x14ac:dyDescent="0.2"/>
    <row r="399" s="50" customFormat="1" ht="15" customHeight="1" x14ac:dyDescent="0.2"/>
    <row r="400" s="50" customFormat="1" ht="15" customHeight="1" x14ac:dyDescent="0.2"/>
    <row r="401" s="50" customFormat="1" ht="15" customHeight="1" x14ac:dyDescent="0.2"/>
    <row r="402" s="50" customFormat="1" ht="15" customHeight="1" x14ac:dyDescent="0.2"/>
    <row r="403" s="50" customFormat="1" ht="15" customHeight="1" x14ac:dyDescent="0.2"/>
    <row r="404" s="50" customFormat="1" ht="15" customHeight="1" x14ac:dyDescent="0.2"/>
    <row r="405" s="50" customFormat="1" ht="15" customHeight="1" x14ac:dyDescent="0.2"/>
    <row r="406" s="50" customFormat="1" ht="15" customHeight="1" x14ac:dyDescent="0.2"/>
    <row r="407" s="50" customFormat="1" ht="15" customHeight="1" x14ac:dyDescent="0.2"/>
    <row r="408" s="50" customFormat="1" ht="15" customHeight="1" x14ac:dyDescent="0.2"/>
    <row r="409" s="50" customFormat="1" ht="15" customHeight="1" x14ac:dyDescent="0.2"/>
    <row r="410" s="50" customFormat="1" ht="15" customHeight="1" x14ac:dyDescent="0.2"/>
    <row r="411" s="50" customFormat="1" ht="15" customHeight="1" x14ac:dyDescent="0.2"/>
    <row r="412" s="50" customFormat="1" ht="15" customHeight="1" x14ac:dyDescent="0.2"/>
    <row r="413" s="50" customFormat="1" ht="15" customHeight="1" x14ac:dyDescent="0.2"/>
    <row r="414" s="50" customFormat="1" ht="15" customHeight="1" x14ac:dyDescent="0.2"/>
    <row r="415" s="50" customFormat="1" ht="15" customHeight="1" x14ac:dyDescent="0.2"/>
    <row r="416" s="50" customFormat="1" ht="15" customHeight="1" x14ac:dyDescent="0.2"/>
    <row r="417" s="50" customFormat="1" ht="15" customHeight="1" x14ac:dyDescent="0.2"/>
    <row r="418" s="50" customFormat="1" ht="15" customHeight="1" x14ac:dyDescent="0.2"/>
    <row r="419" s="50" customFormat="1" ht="15" customHeight="1" x14ac:dyDescent="0.2"/>
    <row r="420" s="50" customFormat="1" ht="15" customHeight="1" x14ac:dyDescent="0.2"/>
    <row r="421" s="50" customFormat="1" ht="15" customHeight="1" x14ac:dyDescent="0.2"/>
    <row r="422" s="50" customFormat="1" ht="15" customHeight="1" x14ac:dyDescent="0.2"/>
    <row r="423" s="50" customFormat="1" ht="15" customHeight="1" x14ac:dyDescent="0.2"/>
    <row r="424" s="50" customFormat="1" ht="15" customHeight="1" x14ac:dyDescent="0.2"/>
    <row r="425" s="50" customFormat="1" ht="15" customHeight="1" x14ac:dyDescent="0.2"/>
    <row r="426" s="50" customFormat="1" ht="15" customHeight="1" x14ac:dyDescent="0.2"/>
    <row r="427" s="50" customFormat="1" ht="15" customHeight="1" x14ac:dyDescent="0.2"/>
    <row r="428" s="50" customFormat="1" ht="15" customHeight="1" x14ac:dyDescent="0.2"/>
    <row r="429" s="50" customFormat="1" ht="15" customHeight="1" x14ac:dyDescent="0.2"/>
    <row r="430" s="50" customFormat="1" ht="15" customHeight="1" x14ac:dyDescent="0.2"/>
    <row r="431" s="50" customFormat="1" ht="15" customHeight="1" x14ac:dyDescent="0.2"/>
    <row r="432" s="50" customFormat="1" ht="15" customHeight="1" x14ac:dyDescent="0.2"/>
    <row r="433" s="50" customFormat="1" ht="15" customHeight="1" x14ac:dyDescent="0.2"/>
    <row r="434" s="50" customFormat="1" ht="15" customHeight="1" x14ac:dyDescent="0.2"/>
    <row r="435" s="50" customFormat="1" ht="15" customHeight="1" x14ac:dyDescent="0.2"/>
    <row r="436" s="50" customFormat="1" ht="15" customHeight="1" x14ac:dyDescent="0.2"/>
    <row r="437" s="50" customFormat="1" ht="15" customHeight="1" x14ac:dyDescent="0.2"/>
    <row r="438" s="50" customFormat="1" ht="15" customHeight="1" x14ac:dyDescent="0.2"/>
    <row r="439" s="50" customFormat="1" ht="15" customHeight="1" x14ac:dyDescent="0.2"/>
    <row r="440" s="50" customFormat="1" ht="15" customHeight="1" x14ac:dyDescent="0.2"/>
    <row r="441" s="50" customFormat="1" ht="15" customHeight="1" x14ac:dyDescent="0.2"/>
    <row r="442" s="50" customFormat="1" ht="15" customHeight="1" x14ac:dyDescent="0.2"/>
    <row r="443" s="50" customFormat="1" ht="15" customHeight="1" x14ac:dyDescent="0.2"/>
    <row r="444" s="50" customFormat="1" ht="15" customHeight="1" x14ac:dyDescent="0.2"/>
    <row r="445" s="50" customFormat="1" ht="15" customHeight="1" x14ac:dyDescent="0.2"/>
    <row r="446" s="50" customFormat="1" ht="15" customHeight="1" x14ac:dyDescent="0.2"/>
    <row r="447" s="50" customFormat="1" ht="15" customHeight="1" x14ac:dyDescent="0.2"/>
    <row r="448" s="50" customFormat="1" ht="15" customHeight="1" x14ac:dyDescent="0.2"/>
    <row r="449" s="50" customFormat="1" ht="15" customHeight="1" x14ac:dyDescent="0.2"/>
    <row r="450" s="50" customFormat="1" ht="15" customHeight="1" x14ac:dyDescent="0.2"/>
    <row r="451" s="50" customFormat="1" ht="15" customHeight="1" x14ac:dyDescent="0.2"/>
    <row r="452" s="50" customFormat="1" ht="15" customHeight="1" x14ac:dyDescent="0.2"/>
    <row r="453" s="50" customFormat="1" ht="15" customHeight="1" x14ac:dyDescent="0.2"/>
    <row r="454" s="50" customFormat="1" ht="15" customHeight="1" x14ac:dyDescent="0.2"/>
    <row r="455" s="50" customFormat="1" ht="15" customHeight="1" x14ac:dyDescent="0.2"/>
    <row r="456" s="50" customFormat="1" ht="15" customHeight="1" x14ac:dyDescent="0.2"/>
    <row r="457" s="50" customFormat="1" ht="15" customHeight="1" x14ac:dyDescent="0.2"/>
    <row r="458" s="50" customFormat="1" ht="15" customHeight="1" x14ac:dyDescent="0.2"/>
    <row r="459" s="50" customFormat="1" ht="15" customHeight="1" x14ac:dyDescent="0.2"/>
    <row r="460" s="50" customFormat="1" ht="15" customHeight="1" x14ac:dyDescent="0.2"/>
    <row r="461" s="50" customFormat="1" ht="15" customHeight="1" x14ac:dyDescent="0.2"/>
    <row r="462" s="50" customFormat="1" ht="15" customHeight="1" x14ac:dyDescent="0.2"/>
    <row r="463" s="50" customFormat="1" ht="15" customHeight="1" x14ac:dyDescent="0.2"/>
    <row r="464" s="50" customFormat="1" ht="15" customHeight="1" x14ac:dyDescent="0.2"/>
    <row r="465" s="50" customFormat="1" ht="15" customHeight="1" x14ac:dyDescent="0.2"/>
    <row r="466" s="50" customFormat="1" ht="15" customHeight="1" x14ac:dyDescent="0.2"/>
    <row r="467" s="50" customFormat="1" ht="15" customHeight="1" x14ac:dyDescent="0.2"/>
    <row r="468" s="50" customFormat="1" ht="15" customHeight="1" x14ac:dyDescent="0.2"/>
    <row r="469" s="50" customFormat="1" ht="15" customHeight="1" x14ac:dyDescent="0.2"/>
    <row r="470" s="50" customFormat="1" ht="15" customHeight="1" x14ac:dyDescent="0.2"/>
    <row r="471" s="50" customFormat="1" ht="15" customHeight="1" x14ac:dyDescent="0.2"/>
    <row r="472" s="50" customFormat="1" ht="15" customHeight="1" x14ac:dyDescent="0.2"/>
    <row r="473" s="50" customFormat="1" ht="15" customHeight="1" x14ac:dyDescent="0.2"/>
    <row r="474" s="50" customFormat="1" ht="15" customHeight="1" x14ac:dyDescent="0.2"/>
    <row r="475" s="50" customFormat="1" ht="15" customHeight="1" x14ac:dyDescent="0.2"/>
    <row r="476" s="50" customFormat="1" ht="15" customHeight="1" x14ac:dyDescent="0.2"/>
    <row r="477" s="50" customFormat="1" ht="15" customHeight="1" x14ac:dyDescent="0.2"/>
    <row r="478" s="50" customFormat="1" ht="15" customHeight="1" x14ac:dyDescent="0.2"/>
    <row r="479" s="50" customFormat="1" ht="15" customHeight="1" x14ac:dyDescent="0.2"/>
    <row r="480" s="50" customFormat="1" ht="15" customHeight="1" x14ac:dyDescent="0.2"/>
    <row r="481" s="50" customFormat="1" ht="15" customHeight="1" x14ac:dyDescent="0.2"/>
    <row r="482" s="50" customFormat="1" ht="15" customHeight="1" x14ac:dyDescent="0.2"/>
    <row r="483" s="50" customFormat="1" ht="15" customHeight="1" x14ac:dyDescent="0.2"/>
    <row r="484" s="50" customFormat="1" ht="15" customHeight="1" x14ac:dyDescent="0.2"/>
    <row r="485" s="50" customFormat="1" ht="15" customHeight="1" x14ac:dyDescent="0.2"/>
    <row r="486" s="50" customFormat="1" ht="15" customHeight="1" x14ac:dyDescent="0.2"/>
    <row r="487" s="50" customFormat="1" ht="15" customHeight="1" x14ac:dyDescent="0.2"/>
    <row r="488" s="50" customFormat="1" ht="15" customHeight="1" x14ac:dyDescent="0.2"/>
    <row r="489" s="50" customFormat="1" ht="15" customHeight="1" x14ac:dyDescent="0.2"/>
    <row r="490" s="50" customFormat="1" ht="15" customHeight="1" x14ac:dyDescent="0.2"/>
    <row r="491" s="50" customFormat="1" ht="15" customHeight="1" x14ac:dyDescent="0.2"/>
    <row r="492" s="50" customFormat="1" ht="15" customHeight="1" x14ac:dyDescent="0.2"/>
    <row r="493" s="50" customFormat="1" ht="15" customHeight="1" x14ac:dyDescent="0.2"/>
    <row r="494" s="50" customFormat="1" ht="15" customHeight="1" x14ac:dyDescent="0.2"/>
    <row r="495" s="50" customFormat="1" ht="15" customHeight="1" x14ac:dyDescent="0.2"/>
    <row r="496" s="50" customFormat="1" ht="15" customHeight="1" x14ac:dyDescent="0.2"/>
    <row r="497" s="50" customFormat="1" ht="15" customHeight="1" x14ac:dyDescent="0.2"/>
    <row r="498" s="50" customFormat="1" ht="15" customHeight="1" x14ac:dyDescent="0.2"/>
    <row r="499" s="50" customFormat="1" ht="15" customHeight="1" x14ac:dyDescent="0.2"/>
    <row r="500" s="50" customFormat="1" ht="15" customHeight="1" x14ac:dyDescent="0.2"/>
    <row r="501" s="50" customFormat="1" ht="15" customHeight="1" x14ac:dyDescent="0.2"/>
    <row r="502" s="50" customFormat="1" ht="15" customHeight="1" x14ac:dyDescent="0.2"/>
    <row r="503" s="50" customFormat="1" ht="15" customHeight="1" x14ac:dyDescent="0.2"/>
    <row r="504" s="50" customFormat="1" ht="15" customHeight="1" x14ac:dyDescent="0.2"/>
    <row r="505" s="50" customFormat="1" ht="15" customHeight="1" x14ac:dyDescent="0.2"/>
    <row r="506" s="50" customFormat="1" ht="15" customHeight="1" x14ac:dyDescent="0.2"/>
    <row r="507" s="50" customFormat="1" ht="15" customHeight="1" x14ac:dyDescent="0.2"/>
    <row r="508" s="50" customFormat="1" ht="15" customHeight="1" x14ac:dyDescent="0.2"/>
    <row r="509" s="50" customFormat="1" ht="15" customHeight="1" x14ac:dyDescent="0.2"/>
    <row r="510" s="50" customFormat="1" ht="15" customHeight="1" x14ac:dyDescent="0.2"/>
    <row r="511" s="50" customFormat="1" ht="15" customHeight="1" x14ac:dyDescent="0.2"/>
    <row r="512" s="50" customFormat="1" ht="15" customHeight="1" x14ac:dyDescent="0.2"/>
    <row r="513" s="50" customFormat="1" ht="15" customHeight="1" x14ac:dyDescent="0.2"/>
    <row r="514" s="50" customFormat="1" ht="15" customHeight="1" x14ac:dyDescent="0.2"/>
    <row r="515" s="50" customFormat="1" ht="15" customHeight="1" x14ac:dyDescent="0.2"/>
    <row r="516" s="50" customFormat="1" ht="15" customHeight="1" x14ac:dyDescent="0.2"/>
    <row r="517" s="50" customFormat="1" ht="15" customHeight="1" x14ac:dyDescent="0.2"/>
    <row r="518" s="50" customFormat="1" ht="15" customHeight="1" x14ac:dyDescent="0.2"/>
    <row r="519" s="50" customFormat="1" ht="15" customHeight="1" x14ac:dyDescent="0.2"/>
    <row r="520" s="50" customFormat="1" ht="15" customHeight="1" x14ac:dyDescent="0.2"/>
    <row r="521" s="50" customFormat="1" ht="15" customHeight="1" x14ac:dyDescent="0.2"/>
    <row r="522" s="50" customFormat="1" ht="15" customHeight="1" x14ac:dyDescent="0.2"/>
    <row r="523" s="50" customFormat="1" ht="15" customHeight="1" x14ac:dyDescent="0.2"/>
    <row r="524" s="50" customFormat="1" ht="15" customHeight="1" x14ac:dyDescent="0.2"/>
    <row r="525" s="50" customFormat="1" ht="15" customHeight="1" x14ac:dyDescent="0.2"/>
    <row r="526" s="50" customFormat="1" ht="15" customHeight="1" x14ac:dyDescent="0.2"/>
    <row r="527" s="50" customFormat="1" ht="15" customHeight="1" x14ac:dyDescent="0.2"/>
    <row r="528" s="50" customFormat="1" ht="15" customHeight="1" x14ac:dyDescent="0.2"/>
    <row r="529" s="50" customFormat="1" ht="15" customHeight="1" x14ac:dyDescent="0.2"/>
    <row r="530" s="50" customFormat="1" ht="15" customHeight="1" x14ac:dyDescent="0.2"/>
    <row r="531" s="50" customFormat="1" ht="15" customHeight="1" x14ac:dyDescent="0.2"/>
    <row r="532" s="50" customFormat="1" ht="15" customHeight="1" x14ac:dyDescent="0.2"/>
    <row r="533" s="50" customFormat="1" ht="15" customHeight="1" x14ac:dyDescent="0.2"/>
    <row r="534" s="50" customFormat="1" ht="15" customHeight="1" x14ac:dyDescent="0.2"/>
    <row r="535" s="50" customFormat="1" ht="15" customHeight="1" x14ac:dyDescent="0.2"/>
    <row r="536" s="50" customFormat="1" ht="15" customHeight="1" x14ac:dyDescent="0.2"/>
    <row r="537" s="50" customFormat="1" ht="15" customHeight="1" x14ac:dyDescent="0.2"/>
    <row r="538" s="50" customFormat="1" ht="15" customHeight="1" x14ac:dyDescent="0.2"/>
    <row r="539" s="50" customFormat="1" ht="15" customHeight="1" x14ac:dyDescent="0.2"/>
    <row r="540" s="50" customFormat="1" ht="15" customHeight="1" x14ac:dyDescent="0.2"/>
    <row r="541" s="50" customFormat="1" ht="15" customHeight="1" x14ac:dyDescent="0.2"/>
    <row r="542" s="50" customFormat="1" ht="15" customHeight="1" x14ac:dyDescent="0.2"/>
    <row r="543" s="50" customFormat="1" ht="15" customHeight="1" x14ac:dyDescent="0.2"/>
    <row r="544" s="50" customFormat="1" ht="15" customHeight="1" x14ac:dyDescent="0.2"/>
    <row r="545" s="50" customFormat="1" ht="15" customHeight="1" x14ac:dyDescent="0.2"/>
    <row r="546" s="50" customFormat="1" ht="15" customHeight="1" x14ac:dyDescent="0.2"/>
    <row r="547" s="50" customFormat="1" ht="15" customHeight="1" x14ac:dyDescent="0.2"/>
    <row r="548" s="50" customFormat="1" ht="15" customHeight="1" x14ac:dyDescent="0.2"/>
    <row r="549" s="50" customFormat="1" ht="15" customHeight="1" x14ac:dyDescent="0.2"/>
    <row r="550" s="50" customFormat="1" ht="15" customHeight="1" x14ac:dyDescent="0.2"/>
    <row r="551" s="50" customFormat="1" ht="15" customHeight="1" x14ac:dyDescent="0.2"/>
    <row r="552" s="50" customFormat="1" ht="15" customHeight="1" x14ac:dyDescent="0.2"/>
    <row r="553" s="50" customFormat="1" ht="15" customHeight="1" x14ac:dyDescent="0.2"/>
    <row r="554" s="50" customFormat="1" ht="15" customHeight="1" x14ac:dyDescent="0.2"/>
    <row r="555" s="50" customFormat="1" ht="15" customHeight="1" x14ac:dyDescent="0.2"/>
    <row r="556" s="50" customFormat="1" ht="15" customHeight="1" x14ac:dyDescent="0.2"/>
    <row r="557" s="50" customFormat="1" ht="15" customHeight="1" x14ac:dyDescent="0.2"/>
    <row r="558" s="50" customFormat="1" ht="15" customHeight="1" x14ac:dyDescent="0.2"/>
    <row r="559" s="50" customFormat="1" ht="15" customHeight="1" x14ac:dyDescent="0.2"/>
    <row r="560" s="50" customFormat="1" ht="15" customHeight="1" x14ac:dyDescent="0.2"/>
    <row r="561" s="50" customFormat="1" ht="15" customHeight="1" x14ac:dyDescent="0.2"/>
    <row r="562" s="50" customFormat="1" ht="15" customHeight="1" x14ac:dyDescent="0.2"/>
    <row r="563" s="50" customFormat="1" ht="15" customHeight="1" x14ac:dyDescent="0.2"/>
    <row r="564" s="50" customFormat="1" ht="15" customHeight="1" x14ac:dyDescent="0.2"/>
    <row r="565" s="50" customFormat="1" ht="15" customHeight="1" x14ac:dyDescent="0.2"/>
    <row r="566" s="50" customFormat="1" ht="15" customHeight="1" x14ac:dyDescent="0.2"/>
    <row r="567" s="50" customFormat="1" ht="15" customHeight="1" x14ac:dyDescent="0.2"/>
    <row r="568" s="50" customFormat="1" ht="15" customHeight="1" x14ac:dyDescent="0.2"/>
    <row r="569" s="50" customFormat="1" ht="15" customHeight="1" x14ac:dyDescent="0.2"/>
    <row r="570" s="50" customFormat="1" ht="15" customHeight="1" x14ac:dyDescent="0.2"/>
    <row r="571" s="50" customFormat="1" ht="15" customHeight="1" x14ac:dyDescent="0.2"/>
    <row r="572" s="50" customFormat="1" ht="15" customHeight="1" x14ac:dyDescent="0.2"/>
    <row r="573" s="50" customFormat="1" ht="15" customHeight="1" x14ac:dyDescent="0.2"/>
    <row r="574" s="50" customFormat="1" ht="15" customHeight="1" x14ac:dyDescent="0.2"/>
    <row r="575" s="50" customFormat="1" ht="15" customHeight="1" x14ac:dyDescent="0.2"/>
    <row r="576" s="50" customFormat="1" ht="15" customHeight="1" x14ac:dyDescent="0.2"/>
    <row r="577" s="50" customFormat="1" ht="15" customHeight="1" x14ac:dyDescent="0.2"/>
    <row r="578" s="50" customFormat="1" ht="15" customHeight="1" x14ac:dyDescent="0.2"/>
    <row r="579" s="50" customFormat="1" ht="15" customHeight="1" x14ac:dyDescent="0.2"/>
    <row r="580" s="50" customFormat="1" ht="15" customHeight="1" x14ac:dyDescent="0.2"/>
    <row r="581" s="50" customFormat="1" ht="15" customHeight="1" x14ac:dyDescent="0.2"/>
    <row r="582" s="50" customFormat="1" ht="15" customHeight="1" x14ac:dyDescent="0.2"/>
    <row r="583" s="50" customFormat="1" ht="15" customHeight="1" x14ac:dyDescent="0.2"/>
    <row r="584" s="50" customFormat="1" ht="15" customHeight="1" x14ac:dyDescent="0.2"/>
    <row r="585" s="50" customFormat="1" ht="15" customHeight="1" x14ac:dyDescent="0.2"/>
    <row r="586" s="50" customFormat="1" ht="15" customHeight="1" x14ac:dyDescent="0.2"/>
    <row r="587" s="50" customFormat="1" ht="15" customHeight="1" x14ac:dyDescent="0.2"/>
    <row r="588" s="50" customFormat="1" ht="15" customHeight="1" x14ac:dyDescent="0.2"/>
    <row r="589" s="50" customFormat="1" ht="15" customHeight="1" x14ac:dyDescent="0.2"/>
    <row r="590" s="50" customFormat="1" ht="15" customHeight="1" x14ac:dyDescent="0.2"/>
    <row r="591" s="50" customFormat="1" ht="15" customHeight="1" x14ac:dyDescent="0.2"/>
    <row r="592" s="50" customFormat="1" ht="15" customHeight="1" x14ac:dyDescent="0.2"/>
    <row r="593" s="50" customFormat="1" ht="15" customHeight="1" x14ac:dyDescent="0.2"/>
    <row r="594" s="50" customFormat="1" ht="15" customHeight="1" x14ac:dyDescent="0.2"/>
    <row r="595" s="50" customFormat="1" ht="15" customHeight="1" x14ac:dyDescent="0.2"/>
    <row r="596" s="50" customFormat="1" ht="15" customHeight="1" x14ac:dyDescent="0.2"/>
    <row r="597" s="50" customFormat="1" ht="15" customHeight="1" x14ac:dyDescent="0.2"/>
    <row r="598" s="50" customFormat="1" ht="15" customHeight="1" x14ac:dyDescent="0.2"/>
    <row r="599" s="50" customFormat="1" ht="15" customHeight="1" x14ac:dyDescent="0.2"/>
    <row r="600" s="50" customFormat="1" ht="15" customHeight="1" x14ac:dyDescent="0.2"/>
    <row r="601" s="50" customFormat="1" ht="15" customHeight="1" x14ac:dyDescent="0.2"/>
    <row r="602" s="50" customFormat="1" ht="15" customHeight="1" x14ac:dyDescent="0.2"/>
    <row r="603" s="50" customFormat="1" ht="15" customHeight="1" x14ac:dyDescent="0.2"/>
    <row r="604" s="50" customFormat="1" ht="15" customHeight="1" x14ac:dyDescent="0.2"/>
    <row r="605" s="50" customFormat="1" ht="15" customHeight="1" x14ac:dyDescent="0.2"/>
    <row r="606" s="50" customFormat="1" ht="15" customHeight="1" x14ac:dyDescent="0.2"/>
    <row r="607" s="50" customFormat="1" ht="15" customHeight="1" x14ac:dyDescent="0.2"/>
    <row r="608" s="50" customFormat="1" ht="15" customHeight="1" x14ac:dyDescent="0.2"/>
    <row r="609" s="50" customFormat="1" ht="15" customHeight="1" x14ac:dyDescent="0.2"/>
    <row r="610" s="50" customFormat="1" ht="15" customHeight="1" x14ac:dyDescent="0.2"/>
    <row r="611" s="50" customFormat="1" ht="15" customHeight="1" x14ac:dyDescent="0.2"/>
    <row r="612" s="50" customFormat="1" ht="15" customHeight="1" x14ac:dyDescent="0.2"/>
    <row r="613" s="50" customFormat="1" ht="15" customHeight="1" x14ac:dyDescent="0.2"/>
    <row r="614" s="50" customFormat="1" ht="15" customHeight="1" x14ac:dyDescent="0.2"/>
    <row r="615" s="50" customFormat="1" ht="15" customHeight="1" x14ac:dyDescent="0.2"/>
    <row r="616" s="50" customFormat="1" ht="15" customHeight="1" x14ac:dyDescent="0.2"/>
    <row r="617" s="50" customFormat="1" ht="15" customHeight="1" x14ac:dyDescent="0.2"/>
    <row r="618" s="50" customFormat="1" ht="15" customHeight="1" x14ac:dyDescent="0.2"/>
    <row r="619" s="50" customFormat="1" ht="15" customHeight="1" x14ac:dyDescent="0.2"/>
    <row r="620" s="50" customFormat="1" ht="15" customHeight="1" x14ac:dyDescent="0.2"/>
    <row r="621" s="50" customFormat="1" ht="15" customHeight="1" x14ac:dyDescent="0.2"/>
    <row r="622" s="50" customFormat="1" ht="15" customHeight="1" x14ac:dyDescent="0.2"/>
    <row r="623" s="50" customFormat="1" ht="15" customHeight="1" x14ac:dyDescent="0.2"/>
    <row r="624" s="50" customFormat="1" ht="15" customHeight="1" x14ac:dyDescent="0.2"/>
    <row r="625" s="50" customFormat="1" ht="15" customHeight="1" x14ac:dyDescent="0.2"/>
    <row r="626" s="50" customFormat="1" ht="15" customHeight="1" x14ac:dyDescent="0.2"/>
    <row r="627" s="50" customFormat="1" ht="15" customHeight="1" x14ac:dyDescent="0.2"/>
    <row r="628" s="50" customFormat="1" ht="15" customHeight="1" x14ac:dyDescent="0.2"/>
    <row r="629" s="50" customFormat="1" ht="15" customHeight="1" x14ac:dyDescent="0.2"/>
    <row r="630" s="50" customFormat="1" ht="15" customHeight="1" x14ac:dyDescent="0.2"/>
    <row r="631" s="50" customFormat="1" ht="15" customHeight="1" x14ac:dyDescent="0.2"/>
    <row r="632" s="50" customFormat="1" ht="15" customHeight="1" x14ac:dyDescent="0.2"/>
    <row r="633" s="50" customFormat="1" ht="15" customHeight="1" x14ac:dyDescent="0.2"/>
    <row r="634" s="50" customFormat="1" ht="15" customHeight="1" x14ac:dyDescent="0.2"/>
    <row r="635" s="50" customFormat="1" ht="15" customHeight="1" x14ac:dyDescent="0.2"/>
    <row r="636" s="50" customFormat="1" ht="15" customHeight="1" x14ac:dyDescent="0.2"/>
    <row r="637" s="50" customFormat="1" ht="15" customHeight="1" x14ac:dyDescent="0.2"/>
    <row r="638" s="50" customFormat="1" ht="15" customHeight="1" x14ac:dyDescent="0.2"/>
    <row r="639" s="50" customFormat="1" ht="15" customHeight="1" x14ac:dyDescent="0.2"/>
    <row r="640" s="50" customFormat="1" ht="15" customHeight="1" x14ac:dyDescent="0.2"/>
    <row r="641" s="50" customFormat="1" ht="15" customHeight="1" x14ac:dyDescent="0.2"/>
    <row r="642" s="50" customFormat="1" ht="15" customHeight="1" x14ac:dyDescent="0.2"/>
    <row r="643" s="50" customFormat="1" ht="15" customHeight="1" x14ac:dyDescent="0.2"/>
    <row r="644" s="50" customFormat="1" ht="15" customHeight="1" x14ac:dyDescent="0.2"/>
    <row r="645" s="50" customFormat="1" ht="15" customHeight="1" x14ac:dyDescent="0.2"/>
    <row r="646" s="50" customFormat="1" ht="15" customHeight="1" x14ac:dyDescent="0.2"/>
    <row r="647" s="50" customFormat="1" ht="15" customHeight="1" x14ac:dyDescent="0.2"/>
    <row r="648" s="50" customFormat="1" ht="15" customHeight="1" x14ac:dyDescent="0.2"/>
    <row r="649" s="50" customFormat="1" ht="15" customHeight="1" x14ac:dyDescent="0.2"/>
    <row r="650" s="50" customFormat="1" ht="15" customHeight="1" x14ac:dyDescent="0.2"/>
    <row r="651" s="50" customFormat="1" ht="15" customHeight="1" x14ac:dyDescent="0.2"/>
    <row r="652" s="50" customFormat="1" ht="15" customHeight="1" x14ac:dyDescent="0.2"/>
    <row r="653" s="50" customFormat="1" ht="15" customHeight="1" x14ac:dyDescent="0.2"/>
    <row r="654" s="50" customFormat="1" ht="15" customHeight="1" x14ac:dyDescent="0.2"/>
    <row r="655" s="50" customFormat="1" ht="15" customHeight="1" x14ac:dyDescent="0.2"/>
    <row r="656" s="50" customFormat="1" ht="15" customHeight="1" x14ac:dyDescent="0.2"/>
    <row r="657" s="50" customFormat="1" ht="15" customHeight="1" x14ac:dyDescent="0.2"/>
    <row r="658" s="50" customFormat="1" ht="15" customHeight="1" x14ac:dyDescent="0.2"/>
    <row r="659" s="50" customFormat="1" ht="15" customHeight="1" x14ac:dyDescent="0.2"/>
    <row r="660" s="50" customFormat="1" ht="15" customHeight="1" x14ac:dyDescent="0.2"/>
    <row r="661" s="50" customFormat="1" ht="15" customHeight="1" x14ac:dyDescent="0.2"/>
    <row r="662" s="50" customFormat="1" ht="15" customHeight="1" x14ac:dyDescent="0.2"/>
    <row r="663" s="50" customFormat="1" ht="15" customHeight="1" x14ac:dyDescent="0.2"/>
    <row r="664" s="50" customFormat="1" ht="15" customHeight="1" x14ac:dyDescent="0.2"/>
    <row r="665" s="50" customFormat="1" ht="15" customHeight="1" x14ac:dyDescent="0.2"/>
    <row r="666" s="50" customFormat="1" ht="15" customHeight="1" x14ac:dyDescent="0.2"/>
    <row r="667" s="50" customFormat="1" ht="15" customHeight="1" x14ac:dyDescent="0.2"/>
    <row r="668" s="50" customFormat="1" ht="15" customHeight="1" x14ac:dyDescent="0.2"/>
    <row r="669" s="50" customFormat="1" ht="15" customHeight="1" x14ac:dyDescent="0.2"/>
    <row r="670" s="50" customFormat="1" ht="15" customHeight="1" x14ac:dyDescent="0.2"/>
    <row r="671" s="50" customFormat="1" ht="15" customHeight="1" x14ac:dyDescent="0.2"/>
    <row r="672" s="50" customFormat="1" ht="15" customHeight="1" x14ac:dyDescent="0.2"/>
    <row r="673" s="50" customFormat="1" ht="15" customHeight="1" x14ac:dyDescent="0.2"/>
    <row r="674" s="50" customFormat="1" ht="15" customHeight="1" x14ac:dyDescent="0.2"/>
    <row r="675" s="50" customFormat="1" ht="15" customHeight="1" x14ac:dyDescent="0.2"/>
    <row r="676" s="50" customFormat="1" ht="15" customHeight="1" x14ac:dyDescent="0.2"/>
    <row r="677" s="50" customFormat="1" ht="15" customHeight="1" x14ac:dyDescent="0.2"/>
    <row r="678" s="50" customFormat="1" ht="15" customHeight="1" x14ac:dyDescent="0.2"/>
    <row r="679" s="50" customFormat="1" ht="15" customHeight="1" x14ac:dyDescent="0.2"/>
    <row r="680" s="50" customFormat="1" ht="15" customHeight="1" x14ac:dyDescent="0.2"/>
    <row r="681" s="50" customFormat="1" ht="15" customHeight="1" x14ac:dyDescent="0.2"/>
    <row r="682" s="50" customFormat="1" ht="15" customHeight="1" x14ac:dyDescent="0.2"/>
    <row r="683" s="50" customFormat="1" ht="15" customHeight="1" x14ac:dyDescent="0.2"/>
    <row r="684" s="50" customFormat="1" ht="15" customHeight="1" x14ac:dyDescent="0.2"/>
    <row r="685" s="50" customFormat="1" ht="15" customHeight="1" x14ac:dyDescent="0.2"/>
    <row r="686" s="50" customFormat="1" ht="15" customHeight="1" x14ac:dyDescent="0.2"/>
    <row r="687" s="50" customFormat="1" ht="15" customHeight="1" x14ac:dyDescent="0.2"/>
    <row r="688" s="50" customFormat="1" ht="15" customHeight="1" x14ac:dyDescent="0.2"/>
    <row r="689" s="50" customFormat="1" ht="15" customHeight="1" x14ac:dyDescent="0.2"/>
    <row r="690" s="50" customFormat="1" ht="15" customHeight="1" x14ac:dyDescent="0.2"/>
    <row r="691" s="50" customFormat="1" ht="15" customHeight="1" x14ac:dyDescent="0.2"/>
    <row r="692" s="50" customFormat="1" ht="15" customHeight="1" x14ac:dyDescent="0.2"/>
    <row r="693" s="50" customFormat="1" ht="15" customHeight="1" x14ac:dyDescent="0.2"/>
    <row r="694" s="50" customFormat="1" ht="15" customHeight="1" x14ac:dyDescent="0.2"/>
    <row r="695" s="50" customFormat="1" ht="15" customHeight="1" x14ac:dyDescent="0.2"/>
    <row r="696" s="50" customFormat="1" ht="15" customHeight="1" x14ac:dyDescent="0.2"/>
    <row r="697" s="50" customFormat="1" ht="15" customHeight="1" x14ac:dyDescent="0.2"/>
    <row r="698" s="50" customFormat="1" ht="15" customHeight="1" x14ac:dyDescent="0.2"/>
    <row r="699" s="50" customFormat="1" ht="15" customHeight="1" x14ac:dyDescent="0.2"/>
    <row r="700" s="50" customFormat="1" ht="15" customHeight="1" x14ac:dyDescent="0.2"/>
    <row r="701" s="50" customFormat="1" ht="15" customHeight="1" x14ac:dyDescent="0.2"/>
    <row r="702" s="50" customFormat="1" ht="15" customHeight="1" x14ac:dyDescent="0.2"/>
    <row r="703" s="50" customFormat="1" ht="15" customHeight="1" x14ac:dyDescent="0.2"/>
    <row r="704" s="50" customFormat="1" ht="15" customHeight="1" x14ac:dyDescent="0.2"/>
    <row r="705" s="50" customFormat="1" ht="15" customHeight="1" x14ac:dyDescent="0.2"/>
    <row r="706" s="50" customFormat="1" ht="15" customHeight="1" x14ac:dyDescent="0.2"/>
    <row r="707" s="50" customFormat="1" ht="15" customHeight="1" x14ac:dyDescent="0.2"/>
    <row r="708" s="50" customFormat="1" ht="15" customHeight="1" x14ac:dyDescent="0.2"/>
    <row r="709" s="50" customFormat="1" ht="15" customHeight="1" x14ac:dyDescent="0.2"/>
    <row r="710" s="50" customFormat="1" ht="15" customHeight="1" x14ac:dyDescent="0.2"/>
    <row r="711" s="50" customFormat="1" ht="15" customHeight="1" x14ac:dyDescent="0.2"/>
    <row r="712" s="50" customFormat="1" ht="15" customHeight="1" x14ac:dyDescent="0.2"/>
    <row r="713" s="50" customFormat="1" ht="15" customHeight="1" x14ac:dyDescent="0.2"/>
    <row r="714" s="50" customFormat="1" ht="15" customHeight="1" x14ac:dyDescent="0.2"/>
    <row r="715" s="50" customFormat="1" ht="15" customHeight="1" x14ac:dyDescent="0.2"/>
    <row r="716" s="50" customFormat="1" ht="15" customHeight="1" x14ac:dyDescent="0.2"/>
    <row r="717" s="50" customFormat="1" ht="15" customHeight="1" x14ac:dyDescent="0.2"/>
    <row r="718" s="50" customFormat="1" ht="15" customHeight="1" x14ac:dyDescent="0.2"/>
    <row r="719" s="50" customFormat="1" ht="15" customHeight="1" x14ac:dyDescent="0.2"/>
    <row r="720" s="50" customFormat="1" ht="15" customHeight="1" x14ac:dyDescent="0.2"/>
    <row r="721" s="50" customFormat="1" ht="15" customHeight="1" x14ac:dyDescent="0.2"/>
    <row r="722" s="50" customFormat="1" ht="15" customHeight="1" x14ac:dyDescent="0.2"/>
    <row r="723" s="50" customFormat="1" ht="15" customHeight="1" x14ac:dyDescent="0.2"/>
    <row r="724" s="50" customFormat="1" ht="15" customHeight="1" x14ac:dyDescent="0.2"/>
    <row r="725" s="50" customFormat="1" ht="15" customHeight="1" x14ac:dyDescent="0.2"/>
    <row r="726" s="50" customFormat="1" ht="15" customHeight="1" x14ac:dyDescent="0.2"/>
    <row r="727" s="50" customFormat="1" ht="15" customHeight="1" x14ac:dyDescent="0.2"/>
    <row r="728" s="50" customFormat="1" ht="15" customHeight="1" x14ac:dyDescent="0.2"/>
    <row r="729" s="50" customFormat="1" ht="15" customHeight="1" x14ac:dyDescent="0.2"/>
    <row r="730" s="50" customFormat="1" ht="15" customHeight="1" x14ac:dyDescent="0.2"/>
    <row r="731" s="50" customFormat="1" ht="15" customHeight="1" x14ac:dyDescent="0.2"/>
  </sheetData>
  <mergeCells count="10">
    <mergeCell ref="C21:E21"/>
    <mergeCell ref="C25:E25"/>
    <mergeCell ref="B28:E28"/>
    <mergeCell ref="B31:E31"/>
    <mergeCell ref="A1:F1"/>
    <mergeCell ref="A2:F2"/>
    <mergeCell ref="A4:F4"/>
    <mergeCell ref="A6:F6"/>
    <mergeCell ref="A7:F7"/>
    <mergeCell ref="A8:F8"/>
  </mergeCells>
  <dataValidations count="1">
    <dataValidation type="list" allowBlank="1" showInputMessage="1" showErrorMessage="1" sqref="D24 B11:B14 D17:D19 B17:B20 B24 D11:D14">
      <formula1>"X"</formula1>
    </dataValidation>
  </dataValidations>
  <pageMargins left="0.75" right="0.75" top="0.75" bottom="0.5" header="0.5" footer="0.5"/>
  <pageSetup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57"/>
  <sheetViews>
    <sheetView zoomScaleNormal="100" zoomScaleSheetLayoutView="100" workbookViewId="0">
      <selection activeCell="I16" sqref="I16"/>
    </sheetView>
  </sheetViews>
  <sheetFormatPr defaultRowHeight="12" x14ac:dyDescent="0.2"/>
  <cols>
    <col min="1" max="1" width="9" style="3" customWidth="1"/>
    <col min="2" max="2" width="17" style="3" customWidth="1"/>
    <col min="3" max="3" width="17.7109375" style="3" customWidth="1"/>
    <col min="4" max="4" width="8.7109375" style="3" customWidth="1"/>
    <col min="5" max="5" width="6" style="3" customWidth="1"/>
    <col min="6" max="6" width="11.28515625" style="12" customWidth="1"/>
    <col min="7" max="7" width="5.85546875" style="12" customWidth="1"/>
    <col min="8" max="8" width="15" style="3" customWidth="1"/>
    <col min="9" max="16384" width="9.140625" style="6"/>
  </cols>
  <sheetData>
    <row r="1" spans="1:22" x14ac:dyDescent="0.2">
      <c r="G1" s="4" t="s">
        <v>953</v>
      </c>
      <c r="H1" s="5"/>
    </row>
    <row r="2" spans="1:22" x14ac:dyDescent="0.2">
      <c r="A2" s="3" t="s">
        <v>3443</v>
      </c>
      <c r="G2" s="4"/>
      <c r="H2" s="7"/>
    </row>
    <row r="3" spans="1:22" ht="12" customHeight="1" x14ac:dyDescent="0.2">
      <c r="B3" s="99" t="str">
        <f>ContractName</f>
        <v>MASTER TO COPY TO NEW FOLDER</v>
      </c>
      <c r="C3" s="100"/>
      <c r="D3" s="101"/>
      <c r="E3" s="8"/>
      <c r="G3" s="9" t="s">
        <v>954</v>
      </c>
      <c r="H3" s="10" t="s">
        <v>988</v>
      </c>
    </row>
    <row r="4" spans="1:22" x14ac:dyDescent="0.2">
      <c r="B4" s="102"/>
      <c r="C4" s="103"/>
      <c r="D4" s="104"/>
      <c r="E4" s="8"/>
      <c r="G4" s="9" t="s">
        <v>955</v>
      </c>
      <c r="H4" s="40">
        <f>ContractNbr</f>
        <v>0</v>
      </c>
    </row>
    <row r="5" spans="1:22" x14ac:dyDescent="0.2">
      <c r="B5" s="102"/>
      <c r="C5" s="103"/>
      <c r="D5" s="104"/>
      <c r="E5" s="8"/>
      <c r="G5" s="9" t="s">
        <v>3474</v>
      </c>
      <c r="H5" s="11"/>
    </row>
    <row r="6" spans="1:22" x14ac:dyDescent="0.2">
      <c r="B6" s="105"/>
      <c r="C6" s="106"/>
      <c r="D6" s="107"/>
      <c r="E6" s="8"/>
      <c r="G6" s="9" t="s">
        <v>956</v>
      </c>
      <c r="H6" s="11"/>
    </row>
    <row r="7" spans="1:22" x14ac:dyDescent="0.2">
      <c r="B7" s="82"/>
      <c r="C7" s="82"/>
      <c r="D7" s="82"/>
      <c r="E7" s="8"/>
      <c r="F7" s="6"/>
      <c r="G7" s="9" t="s">
        <v>3496</v>
      </c>
      <c r="H7" s="11"/>
      <c r="I7" s="3"/>
      <c r="J7" s="3"/>
      <c r="K7" s="3"/>
      <c r="L7" s="3"/>
      <c r="M7" s="3"/>
      <c r="N7" s="3"/>
      <c r="O7" s="3"/>
      <c r="P7" s="3"/>
      <c r="Q7" s="3"/>
      <c r="R7" s="3"/>
      <c r="S7" s="3"/>
      <c r="T7" s="3"/>
      <c r="U7" s="3"/>
      <c r="V7" s="3"/>
    </row>
    <row r="8" spans="1:22" x14ac:dyDescent="0.2">
      <c r="A8" s="3" t="s">
        <v>3442</v>
      </c>
    </row>
    <row r="9" spans="1:22" ht="12" customHeight="1" x14ac:dyDescent="0.2">
      <c r="B9" s="108"/>
      <c r="C9" s="109"/>
      <c r="D9" s="110"/>
      <c r="F9" s="8" t="s">
        <v>957</v>
      </c>
    </row>
    <row r="10" spans="1:22" x14ac:dyDescent="0.2">
      <c r="B10" s="111"/>
      <c r="C10" s="112"/>
      <c r="D10" s="113"/>
      <c r="F10" s="95"/>
      <c r="G10" s="95"/>
      <c r="H10" s="95"/>
    </row>
    <row r="11" spans="1:22" x14ac:dyDescent="0.2">
      <c r="B11" s="111"/>
      <c r="C11" s="112"/>
      <c r="D11" s="113"/>
      <c r="F11" s="95"/>
      <c r="G11" s="95"/>
      <c r="H11" s="95"/>
    </row>
    <row r="12" spans="1:22" x14ac:dyDescent="0.2">
      <c r="B12" s="111"/>
      <c r="C12" s="112"/>
      <c r="D12" s="113"/>
      <c r="F12" s="117"/>
      <c r="G12" s="117"/>
      <c r="H12" s="117"/>
    </row>
    <row r="13" spans="1:22" x14ac:dyDescent="0.2">
      <c r="B13" s="114"/>
      <c r="C13" s="115"/>
      <c r="D13" s="116"/>
      <c r="F13" s="117"/>
      <c r="G13" s="117"/>
      <c r="H13" s="117"/>
    </row>
    <row r="14" spans="1:22" x14ac:dyDescent="0.2">
      <c r="A14" s="3" t="s">
        <v>959</v>
      </c>
      <c r="H14" s="3" t="s">
        <v>958</v>
      </c>
    </row>
    <row r="15" spans="1:22" x14ac:dyDescent="0.2">
      <c r="B15" s="96">
        <f>('CO1'!B15)</f>
        <v>0</v>
      </c>
      <c r="C15" s="96"/>
      <c r="D15" s="96"/>
      <c r="E15" s="96"/>
      <c r="F15" s="96"/>
      <c r="G15" s="96"/>
      <c r="H15" s="96"/>
    </row>
    <row r="16" spans="1:22" x14ac:dyDescent="0.2">
      <c r="B16" s="96" t="str">
        <f>('CO1'!B16)</f>
        <v/>
      </c>
      <c r="C16" s="96"/>
      <c r="D16" s="96"/>
      <c r="E16" s="96"/>
      <c r="F16" s="96"/>
      <c r="G16" s="96"/>
      <c r="H16" s="96"/>
    </row>
    <row r="17" spans="1:14" x14ac:dyDescent="0.2">
      <c r="B17" s="96" t="str">
        <f>('CO1'!B17)</f>
        <v/>
      </c>
      <c r="C17" s="96"/>
      <c r="D17" s="96"/>
      <c r="E17" s="96"/>
      <c r="F17" s="96"/>
      <c r="G17" s="96"/>
      <c r="H17" s="96"/>
    </row>
    <row r="18" spans="1:14" ht="10.5" customHeight="1" x14ac:dyDescent="0.2"/>
    <row r="19" spans="1:14" x14ac:dyDescent="0.2">
      <c r="A19" s="3" t="s">
        <v>960</v>
      </c>
      <c r="H19" s="47" t="str">
        <f>Mark</f>
        <v>*Mark if negotiated (N) or bid (B) unit price</v>
      </c>
    </row>
    <row r="20" spans="1:14" x14ac:dyDescent="0.2">
      <c r="A20" s="48" t="s">
        <v>961</v>
      </c>
      <c r="B20" s="97" t="s">
        <v>962</v>
      </c>
      <c r="C20" s="98"/>
      <c r="D20" s="48" t="s">
        <v>963</v>
      </c>
      <c r="E20" s="49" t="s">
        <v>964</v>
      </c>
      <c r="F20" s="48" t="s">
        <v>965</v>
      </c>
      <c r="G20" s="48" t="s">
        <v>3445</v>
      </c>
      <c r="H20" s="48" t="s">
        <v>966</v>
      </c>
    </row>
    <row r="21" spans="1:14" ht="18" customHeight="1" x14ac:dyDescent="0.2">
      <c r="A21" s="15"/>
      <c r="B21" s="124"/>
      <c r="C21" s="125"/>
      <c r="D21" s="16"/>
      <c r="E21" s="17"/>
      <c r="F21" s="18"/>
      <c r="G21" s="18"/>
      <c r="H21" s="19">
        <f>D21*F21</f>
        <v>0</v>
      </c>
    </row>
    <row r="22" spans="1:14" ht="18" customHeight="1" x14ac:dyDescent="0.2">
      <c r="A22" s="15"/>
      <c r="B22" s="124"/>
      <c r="C22" s="125"/>
      <c r="D22" s="16"/>
      <c r="E22" s="17"/>
      <c r="F22" s="18"/>
      <c r="G22" s="18"/>
      <c r="H22" s="19">
        <f t="shared" ref="H22:H27" si="0">D22*F22</f>
        <v>0</v>
      </c>
    </row>
    <row r="23" spans="1:14" ht="18" customHeight="1" x14ac:dyDescent="0.2">
      <c r="A23" s="15"/>
      <c r="B23" s="124"/>
      <c r="C23" s="125"/>
      <c r="D23" s="16"/>
      <c r="E23" s="17"/>
      <c r="F23" s="18"/>
      <c r="G23" s="18"/>
      <c r="H23" s="19">
        <f t="shared" si="0"/>
        <v>0</v>
      </c>
    </row>
    <row r="24" spans="1:14" ht="18" customHeight="1" x14ac:dyDescent="0.2">
      <c r="A24" s="15"/>
      <c r="B24" s="124"/>
      <c r="C24" s="125"/>
      <c r="D24" s="16"/>
      <c r="E24" s="17"/>
      <c r="F24" s="18"/>
      <c r="G24" s="18"/>
      <c r="H24" s="19">
        <f t="shared" si="0"/>
        <v>0</v>
      </c>
    </row>
    <row r="25" spans="1:14" ht="18" customHeight="1" x14ac:dyDescent="0.2">
      <c r="A25" s="15"/>
      <c r="B25" s="124"/>
      <c r="C25" s="125"/>
      <c r="D25" s="16"/>
      <c r="E25" s="17"/>
      <c r="F25" s="18"/>
      <c r="G25" s="18"/>
      <c r="H25" s="19">
        <f t="shared" si="0"/>
        <v>0</v>
      </c>
    </row>
    <row r="26" spans="1:14" ht="18" customHeight="1" x14ac:dyDescent="0.2">
      <c r="A26" s="15"/>
      <c r="B26" s="124"/>
      <c r="C26" s="125"/>
      <c r="D26" s="16"/>
      <c r="E26" s="17"/>
      <c r="F26" s="18"/>
      <c r="G26" s="18"/>
      <c r="H26" s="72">
        <f t="shared" si="0"/>
        <v>0</v>
      </c>
    </row>
    <row r="27" spans="1:14" ht="18" customHeight="1" x14ac:dyDescent="0.2">
      <c r="A27" s="15"/>
      <c r="B27" s="124"/>
      <c r="C27" s="125"/>
      <c r="D27" s="16"/>
      <c r="E27" s="17"/>
      <c r="F27" s="18"/>
      <c r="G27" s="18"/>
      <c r="H27" s="19">
        <f t="shared" si="0"/>
        <v>0</v>
      </c>
    </row>
    <row r="28" spans="1:14" ht="18" customHeight="1" x14ac:dyDescent="0.35">
      <c r="A28" s="73"/>
      <c r="B28" s="74"/>
      <c r="C28" s="74"/>
      <c r="D28" s="75"/>
      <c r="E28" s="76"/>
      <c r="F28" s="79" t="s">
        <v>3483</v>
      </c>
      <c r="G28" s="77"/>
      <c r="H28" s="63"/>
    </row>
    <row r="29" spans="1:14" x14ac:dyDescent="0.2">
      <c r="A29" s="3" t="s">
        <v>967</v>
      </c>
      <c r="F29" s="64" t="e">
        <f>ROUND(H29/H30,4)</f>
        <v>#DIV/0!</v>
      </c>
      <c r="H29" s="19">
        <f>SUM(H21:H27)</f>
        <v>0</v>
      </c>
    </row>
    <row r="30" spans="1:14" x14ac:dyDescent="0.2">
      <c r="A30" s="3" t="s">
        <v>968</v>
      </c>
      <c r="H30" s="78">
        <f>Original</f>
        <v>0</v>
      </c>
    </row>
    <row r="31" spans="1:14" x14ac:dyDescent="0.2">
      <c r="A31" s="3" t="s">
        <v>969</v>
      </c>
      <c r="F31" s="64" t="e">
        <f>ROUND(H31/H30,4)</f>
        <v>#DIV/0!</v>
      </c>
      <c r="H31" s="41">
        <f>CO3net+CO3sumPrevious</f>
        <v>0</v>
      </c>
    </row>
    <row r="32" spans="1:14" x14ac:dyDescent="0.2">
      <c r="A32" s="3" t="s">
        <v>3446</v>
      </c>
      <c r="F32" s="65" t="e">
        <f>ROUND(H32/H30,4)</f>
        <v>#DIV/0!</v>
      </c>
      <c r="G32" s="3"/>
      <c r="H32" s="19">
        <f>SUM(H29:H31)</f>
        <v>0</v>
      </c>
      <c r="I32" s="3"/>
      <c r="J32" s="3"/>
      <c r="K32" s="3"/>
      <c r="L32" s="3"/>
      <c r="M32" s="3"/>
      <c r="N32" s="3"/>
    </row>
    <row r="33" spans="1:8" ht="10.5" customHeight="1" thickBot="1" x14ac:dyDescent="0.25"/>
    <row r="34" spans="1:8" x14ac:dyDescent="0.2">
      <c r="A34" s="126" t="s">
        <v>970</v>
      </c>
      <c r="B34" s="127"/>
      <c r="C34" s="23"/>
      <c r="D34" s="23"/>
      <c r="E34" s="24"/>
      <c r="F34" s="24" t="str">
        <f>IF('CO1'!F34&lt;&gt;0,'CO1'!F34,"")</f>
        <v/>
      </c>
      <c r="G34" s="137" t="str">
        <f>contract</f>
        <v>Calendar Days</v>
      </c>
      <c r="H34" s="138"/>
    </row>
    <row r="35" spans="1:8" x14ac:dyDescent="0.2">
      <c r="A35" s="26" t="s">
        <v>971</v>
      </c>
      <c r="B35" s="12"/>
      <c r="C35" s="12"/>
      <c r="D35" s="12"/>
      <c r="E35" s="27" t="str">
        <f>IF('CO1'!E35&lt;&gt;0,'CO1'!E35,"")</f>
        <v/>
      </c>
      <c r="F35" s="27" t="str">
        <f>IF('CO1'!F35&lt;&gt;0,'CO1'!F35,"")</f>
        <v/>
      </c>
      <c r="G35" s="139" t="str">
        <f>IF('CO1'!G35&lt;&gt;0,'CO1'!G35,"")</f>
        <v/>
      </c>
      <c r="H35" s="140"/>
    </row>
    <row r="36" spans="1:8" x14ac:dyDescent="0.2">
      <c r="A36" s="28" t="s">
        <v>3450</v>
      </c>
      <c r="B36" s="12"/>
      <c r="C36" s="12"/>
      <c r="D36" s="12"/>
      <c r="E36" s="27" t="str">
        <f>IF(SUM('CO3'!E36,'CO3'!E38)&lt;&gt;0,SUM('CO3'!E36,'CO3'!E38),"")</f>
        <v/>
      </c>
      <c r="F36" s="27" t="str">
        <f>IF(SUM('CO3'!F36,'CO3'!F38)&lt;&gt;0,SUM('CO3'!F36,'CO3'!F38),"")</f>
        <v/>
      </c>
      <c r="G36" s="141" t="str">
        <f>IF('CO3'!H37="","",'CO3'!G36+'CO3'!G38)</f>
        <v/>
      </c>
      <c r="H36" s="140"/>
    </row>
    <row r="37" spans="1:8" x14ac:dyDescent="0.2">
      <c r="A37" s="28" t="s">
        <v>3448</v>
      </c>
      <c r="B37" s="12"/>
      <c r="C37" s="12"/>
      <c r="D37" s="12"/>
      <c r="E37" s="27" t="str">
        <f>IF(SUM(E35:E36)&lt;&gt;0,SUM(E35:E36),"")</f>
        <v/>
      </c>
      <c r="F37" s="27" t="str">
        <f>IF(SUM(F35:F36)&lt;&gt;0,SUM(F35:F36),"")</f>
        <v/>
      </c>
      <c r="G37" s="87"/>
      <c r="H37" s="88" t="str">
        <f>IF(G36="","",G35+G36)</f>
        <v/>
      </c>
    </row>
    <row r="38" spans="1:8" x14ac:dyDescent="0.2">
      <c r="A38" s="28" t="s">
        <v>3449</v>
      </c>
      <c r="B38" s="12"/>
      <c r="C38" s="12"/>
      <c r="D38" s="12"/>
      <c r="E38" s="27"/>
      <c r="F38" s="27"/>
      <c r="G38" s="135"/>
      <c r="H38" s="136"/>
    </row>
    <row r="39" spans="1:8" ht="12.75" thickBot="1" x14ac:dyDescent="0.25">
      <c r="A39" s="30" t="s">
        <v>972</v>
      </c>
      <c r="B39" s="31"/>
      <c r="C39" s="31"/>
      <c r="D39" s="31"/>
      <c r="E39" s="32" t="str">
        <f>IF(SUM(E35,E36,E38)&lt;&gt;0,SUM(E35,E36,E38),"")</f>
        <v/>
      </c>
      <c r="F39" s="32" t="str">
        <f>IF(SUM(F35,F36,F38)&lt;&gt;0,SUM(F35,F36,F38),"")</f>
        <v/>
      </c>
      <c r="G39" s="89"/>
      <c r="H39" s="86" t="str">
        <f>IF(AND(G38="",H37=""),"",IF(OR(G38="",G38=0),"",IF(G36="",G38+G35,H37+G38)))</f>
        <v/>
      </c>
    </row>
    <row r="40" spans="1:8" ht="10.5" customHeight="1" x14ac:dyDescent="0.2"/>
    <row r="41" spans="1:8" x14ac:dyDescent="0.2">
      <c r="A41" s="34" t="s">
        <v>973</v>
      </c>
      <c r="B41" s="34"/>
    </row>
    <row r="42" spans="1:8" x14ac:dyDescent="0.2">
      <c r="A42" s="35" t="s">
        <v>974</v>
      </c>
      <c r="B42" s="36"/>
      <c r="C42" s="36"/>
      <c r="D42" s="36"/>
      <c r="E42" s="36"/>
    </row>
    <row r="43" spans="1:8" x14ac:dyDescent="0.2">
      <c r="A43" s="35" t="s">
        <v>975</v>
      </c>
      <c r="B43" s="37"/>
      <c r="C43" s="37"/>
      <c r="D43" s="37"/>
      <c r="E43" s="36"/>
    </row>
    <row r="44" spans="1:8" x14ac:dyDescent="0.2">
      <c r="A44" s="35" t="s">
        <v>953</v>
      </c>
      <c r="B44" s="37"/>
      <c r="C44" s="37"/>
      <c r="D44" s="37"/>
      <c r="E44" s="36"/>
    </row>
    <row r="45" spans="1:8" ht="10.5" customHeight="1" x14ac:dyDescent="0.2"/>
    <row r="46" spans="1:8" x14ac:dyDescent="0.2">
      <c r="A46" s="34" t="s">
        <v>976</v>
      </c>
      <c r="B46" s="34"/>
      <c r="H46" s="12" t="s">
        <v>953</v>
      </c>
    </row>
    <row r="47" spans="1:8" x14ac:dyDescent="0.2">
      <c r="A47" s="35" t="s">
        <v>977</v>
      </c>
      <c r="C47" s="36"/>
      <c r="D47" s="36"/>
      <c r="E47" s="36"/>
      <c r="F47" s="36"/>
      <c r="G47" s="36"/>
      <c r="H47" s="36"/>
    </row>
    <row r="48" spans="1:8" x14ac:dyDescent="0.2">
      <c r="A48" s="35" t="s">
        <v>978</v>
      </c>
      <c r="C48" s="37"/>
      <c r="D48" s="37"/>
      <c r="E48" s="37"/>
      <c r="F48" s="37"/>
      <c r="G48" s="37"/>
      <c r="H48" s="37"/>
    </row>
    <row r="49" spans="1:8" x14ac:dyDescent="0.2">
      <c r="A49" s="35" t="s">
        <v>979</v>
      </c>
      <c r="C49" s="37"/>
      <c r="D49" s="37"/>
      <c r="E49" s="37"/>
      <c r="F49" s="37"/>
      <c r="G49" s="37"/>
      <c r="H49" s="37"/>
    </row>
    <row r="50" spans="1:8" x14ac:dyDescent="0.2">
      <c r="A50" s="35" t="s">
        <v>980</v>
      </c>
      <c r="C50" s="37"/>
      <c r="D50" s="37"/>
      <c r="E50" s="37"/>
      <c r="F50" s="37"/>
      <c r="G50" s="37"/>
      <c r="H50" s="37"/>
    </row>
    <row r="51" spans="1:8" ht="10.5" customHeight="1" x14ac:dyDescent="0.2"/>
    <row r="52" spans="1:8" x14ac:dyDescent="0.2">
      <c r="G52" s="4" t="s">
        <v>3478</v>
      </c>
      <c r="H52" s="59"/>
    </row>
    <row r="53" spans="1:8" ht="10.5" customHeight="1" x14ac:dyDescent="0.2"/>
    <row r="54" spans="1:8" x14ac:dyDescent="0.2">
      <c r="F54" s="12" t="s">
        <v>3139</v>
      </c>
    </row>
    <row r="55" spans="1:8" x14ac:dyDescent="0.2">
      <c r="F55" s="38" t="s">
        <v>3497</v>
      </c>
      <c r="H55" s="39"/>
    </row>
    <row r="56" spans="1:8" x14ac:dyDescent="0.2">
      <c r="F56" s="38" t="s">
        <v>3486</v>
      </c>
      <c r="H56" s="39"/>
    </row>
    <row r="57" spans="1:8" x14ac:dyDescent="0.2">
      <c r="F57" s="38" t="s">
        <v>3441</v>
      </c>
      <c r="H57" s="39"/>
    </row>
  </sheetData>
  <mergeCells count="22">
    <mergeCell ref="G38:H38"/>
    <mergeCell ref="B23:C23"/>
    <mergeCell ref="B24:C24"/>
    <mergeCell ref="B25:C25"/>
    <mergeCell ref="B26:C26"/>
    <mergeCell ref="B27:C27"/>
    <mergeCell ref="G34:H34"/>
    <mergeCell ref="G35:H35"/>
    <mergeCell ref="G36:H36"/>
    <mergeCell ref="A34:B34"/>
    <mergeCell ref="B16:H16"/>
    <mergeCell ref="B17:H17"/>
    <mergeCell ref="B20:C20"/>
    <mergeCell ref="B21:C21"/>
    <mergeCell ref="B22:C22"/>
    <mergeCell ref="B15:H15"/>
    <mergeCell ref="B3:D6"/>
    <mergeCell ref="B9:D13"/>
    <mergeCell ref="F10:H10"/>
    <mergeCell ref="F11:H11"/>
    <mergeCell ref="F12:H12"/>
    <mergeCell ref="F13:H13"/>
  </mergeCells>
  <phoneticPr fontId="0" type="noConversion"/>
  <conditionalFormatting sqref="G35">
    <cfRule type="expression" dxfId="41" priority="7">
      <formula>$G$34="Completion Date"</formula>
    </cfRule>
    <cfRule type="expression" dxfId="40" priority="8">
      <formula>$G$34&lt;&gt;"Completion Date"</formula>
    </cfRule>
  </conditionalFormatting>
  <conditionalFormatting sqref="G39">
    <cfRule type="expression" dxfId="39" priority="3">
      <formula>$G$34="Completion Date"</formula>
    </cfRule>
    <cfRule type="expression" dxfId="38" priority="4">
      <formula>$G$34&lt;&gt;"Completion Date"</formula>
    </cfRule>
  </conditionalFormatting>
  <conditionalFormatting sqref="G37">
    <cfRule type="expression" dxfId="37" priority="1">
      <formula>$G$34="Completion Date"</formula>
    </cfRule>
    <cfRule type="expression" dxfId="36" priority="2">
      <formula>$G$34&lt;&gt;"Completion Date"</formula>
    </cfRule>
  </conditionalFormatting>
  <pageMargins left="0.75" right="0.75" top="0.75" bottom="0.5" header="0.25" footer="0"/>
  <pageSetup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731"/>
  <sheetViews>
    <sheetView zoomScale="150" zoomScaleNormal="150" workbookViewId="0">
      <selection sqref="A1:F1"/>
    </sheetView>
  </sheetViews>
  <sheetFormatPr defaultRowHeight="15" customHeight="1" x14ac:dyDescent="0.2"/>
  <cols>
    <col min="1" max="1" width="2.28515625" style="54" customWidth="1"/>
    <col min="2" max="2" width="3.7109375" style="54" customWidth="1"/>
    <col min="3" max="3" width="37.7109375" style="54" customWidth="1"/>
    <col min="4" max="4" width="5" style="54" customWidth="1"/>
    <col min="5" max="5" width="29.28515625" style="54" customWidth="1"/>
    <col min="6" max="6" width="10.85546875" style="54" customWidth="1"/>
    <col min="7" max="16384" width="9.140625" style="54"/>
  </cols>
  <sheetData>
    <row r="1" spans="1:6" s="50" customFormat="1" ht="12.95" customHeight="1" x14ac:dyDescent="0.2">
      <c r="A1" s="131" t="s">
        <v>982</v>
      </c>
      <c r="B1" s="131"/>
      <c r="C1" s="131"/>
      <c r="D1" s="131"/>
      <c r="E1" s="131"/>
      <c r="F1" s="131"/>
    </row>
    <row r="2" spans="1:6" s="50" customFormat="1" ht="12.95" customHeight="1" x14ac:dyDescent="0.2">
      <c r="A2" s="131" t="s">
        <v>983</v>
      </c>
      <c r="B2" s="131"/>
      <c r="C2" s="131"/>
      <c r="D2" s="131"/>
      <c r="E2" s="131"/>
      <c r="F2" s="131"/>
    </row>
    <row r="3" spans="1:6" s="50" customFormat="1" ht="12" customHeight="1" x14ac:dyDescent="0.2">
      <c r="B3" s="51"/>
    </row>
    <row r="4" spans="1:6" s="50" customFormat="1" ht="12.95" customHeight="1" x14ac:dyDescent="0.2">
      <c r="A4" s="131" t="s">
        <v>984</v>
      </c>
      <c r="B4" s="131"/>
      <c r="C4" s="131"/>
      <c r="D4" s="131"/>
      <c r="E4" s="131"/>
      <c r="F4" s="131"/>
    </row>
    <row r="5" spans="1:6" s="50" customFormat="1" ht="12" customHeight="1" x14ac:dyDescent="0.2"/>
    <row r="6" spans="1:6" s="50" customFormat="1" ht="12.95" customHeight="1" x14ac:dyDescent="0.2">
      <c r="A6" s="131">
        <f>ContractNbr</f>
        <v>0</v>
      </c>
      <c r="B6" s="131"/>
      <c r="C6" s="131"/>
      <c r="D6" s="131"/>
      <c r="E6" s="131"/>
      <c r="F6" s="131"/>
    </row>
    <row r="7" spans="1:6" s="50" customFormat="1" ht="12.95" customHeight="1" x14ac:dyDescent="0.2">
      <c r="A7" s="131" t="str">
        <f>ContractName</f>
        <v>MASTER TO COPY TO NEW FOLDER</v>
      </c>
      <c r="B7" s="131"/>
      <c r="C7" s="131"/>
      <c r="D7" s="131"/>
      <c r="E7" s="131"/>
      <c r="F7" s="131"/>
    </row>
    <row r="8" spans="1:6" s="50" customFormat="1" ht="12.95" customHeight="1" x14ac:dyDescent="0.2">
      <c r="A8" s="131" t="s">
        <v>989</v>
      </c>
      <c r="B8" s="131"/>
      <c r="C8" s="131"/>
      <c r="D8" s="131"/>
      <c r="E8" s="131"/>
      <c r="F8" s="131"/>
    </row>
    <row r="9" spans="1:6" s="50" customFormat="1" ht="12" customHeight="1" x14ac:dyDescent="0.2">
      <c r="B9" s="51"/>
    </row>
    <row r="10" spans="1:6" s="50" customFormat="1" ht="12.95" customHeight="1" x14ac:dyDescent="0.2">
      <c r="A10" s="52" t="s">
        <v>3470</v>
      </c>
    </row>
    <row r="11" spans="1:6" s="50" customFormat="1" ht="12.95" customHeight="1" x14ac:dyDescent="0.2">
      <c r="B11" s="53"/>
      <c r="C11" s="50" t="s">
        <v>3451</v>
      </c>
      <c r="D11" s="53"/>
      <c r="E11" s="50" t="s">
        <v>3454</v>
      </c>
    </row>
    <row r="12" spans="1:6" s="50" customFormat="1" ht="12.95" customHeight="1" x14ac:dyDescent="0.2">
      <c r="B12" s="53"/>
      <c r="C12" s="50" t="s">
        <v>3452</v>
      </c>
      <c r="D12" s="53"/>
      <c r="E12" s="50" t="s">
        <v>3455</v>
      </c>
    </row>
    <row r="13" spans="1:6" s="50" customFormat="1" ht="12.95" customHeight="1" x14ac:dyDescent="0.2">
      <c r="B13" s="53"/>
      <c r="C13" s="50" t="s">
        <v>3453</v>
      </c>
      <c r="D13" s="53"/>
      <c r="E13" s="50" t="s">
        <v>3484</v>
      </c>
    </row>
    <row r="14" spans="1:6" s="50" customFormat="1" ht="12.95" customHeight="1" x14ac:dyDescent="0.2">
      <c r="B14" s="53"/>
      <c r="C14" s="50" t="s">
        <v>3498</v>
      </c>
    </row>
    <row r="15" spans="1:6" s="50" customFormat="1" ht="12.95" customHeight="1" x14ac:dyDescent="0.2"/>
    <row r="16" spans="1:6" s="50" customFormat="1" ht="12.95" customHeight="1" x14ac:dyDescent="0.2">
      <c r="A16" s="52" t="s">
        <v>1746</v>
      </c>
    </row>
    <row r="17" spans="1:6" s="50" customFormat="1" ht="12.95" customHeight="1" x14ac:dyDescent="0.2">
      <c r="B17" s="53"/>
      <c r="C17" s="50" t="s">
        <v>3456</v>
      </c>
      <c r="D17" s="53"/>
      <c r="E17" s="50" t="s">
        <v>3459</v>
      </c>
    </row>
    <row r="18" spans="1:6" s="50" customFormat="1" ht="12.95" customHeight="1" x14ac:dyDescent="0.2">
      <c r="B18" s="53"/>
      <c r="C18" s="50" t="s">
        <v>3457</v>
      </c>
      <c r="D18" s="53"/>
      <c r="E18" s="50" t="s">
        <v>3460</v>
      </c>
    </row>
    <row r="19" spans="1:6" s="50" customFormat="1" ht="12.95" customHeight="1" x14ac:dyDescent="0.2">
      <c r="B19" s="53"/>
      <c r="C19" s="50" t="s">
        <v>3458</v>
      </c>
      <c r="D19" s="53"/>
      <c r="E19" s="50" t="s">
        <v>3461</v>
      </c>
    </row>
    <row r="20" spans="1:6" s="50" customFormat="1" ht="12.95" customHeight="1" x14ac:dyDescent="0.2">
      <c r="B20" s="53"/>
      <c r="C20" s="50" t="s">
        <v>3472</v>
      </c>
    </row>
    <row r="21" spans="1:6" s="50" customFormat="1" ht="12" customHeight="1" x14ac:dyDescent="0.2">
      <c r="C21" s="128"/>
      <c r="D21" s="130"/>
      <c r="E21" s="130"/>
    </row>
    <row r="22" spans="1:6" s="50" customFormat="1" ht="12.95" customHeight="1" x14ac:dyDescent="0.2"/>
    <row r="23" spans="1:6" s="50" customFormat="1" ht="12" customHeight="1" x14ac:dyDescent="0.2">
      <c r="A23" s="52" t="s">
        <v>3462</v>
      </c>
    </row>
    <row r="24" spans="1:6" s="50" customFormat="1" ht="12" x14ac:dyDescent="0.2">
      <c r="B24" s="53"/>
      <c r="C24" s="50" t="s">
        <v>3473</v>
      </c>
      <c r="D24" s="53"/>
      <c r="E24" s="50" t="s">
        <v>3463</v>
      </c>
    </row>
    <row r="25" spans="1:6" s="50" customFormat="1" ht="12.75" x14ac:dyDescent="0.2">
      <c r="C25" s="128"/>
      <c r="D25" s="129"/>
      <c r="E25" s="129"/>
    </row>
    <row r="26" spans="1:6" s="50" customFormat="1" ht="12" x14ac:dyDescent="0.2"/>
    <row r="27" spans="1:6" s="50" customFormat="1" ht="12" x14ac:dyDescent="0.2">
      <c r="A27" s="50" t="s">
        <v>1747</v>
      </c>
    </row>
    <row r="28" spans="1:6" s="50" customFormat="1" ht="75" customHeight="1" x14ac:dyDescent="0.2">
      <c r="B28" s="128"/>
      <c r="C28" s="130"/>
      <c r="D28" s="130"/>
      <c r="E28" s="130"/>
    </row>
    <row r="29" spans="1:6" s="50" customFormat="1" ht="12" x14ac:dyDescent="0.2"/>
    <row r="30" spans="1:6" ht="12" x14ac:dyDescent="0.2">
      <c r="A30" s="58" t="s">
        <v>1748</v>
      </c>
      <c r="B30" s="58"/>
      <c r="C30" s="50"/>
      <c r="D30" s="50"/>
      <c r="E30" s="50"/>
      <c r="F30" s="58"/>
    </row>
    <row r="31" spans="1:6" ht="75" customHeight="1" x14ac:dyDescent="0.2">
      <c r="A31" s="58"/>
      <c r="B31" s="128"/>
      <c r="C31" s="130"/>
      <c r="D31" s="130"/>
      <c r="E31" s="130"/>
      <c r="F31" s="58"/>
    </row>
    <row r="32" spans="1:6" ht="12.95" customHeight="1" x14ac:dyDescent="0.2">
      <c r="A32" s="58"/>
      <c r="B32" s="58"/>
      <c r="C32" s="58"/>
      <c r="D32" s="58"/>
      <c r="E32" s="58"/>
      <c r="F32" s="58"/>
    </row>
    <row r="33" spans="1:6" ht="12.95" customHeight="1" x14ac:dyDescent="0.2">
      <c r="A33" s="58"/>
      <c r="B33" s="58"/>
      <c r="C33" s="58"/>
      <c r="D33" s="58"/>
      <c r="E33" s="58"/>
      <c r="F33" s="58"/>
    </row>
    <row r="34" spans="1:6" s="50" customFormat="1" ht="12.95" customHeight="1" x14ac:dyDescent="0.2">
      <c r="A34" s="55"/>
      <c r="B34" s="55"/>
      <c r="C34" s="55"/>
      <c r="E34" s="55"/>
    </row>
    <row r="35" spans="1:6" s="50" customFormat="1" ht="12.95" customHeight="1" x14ac:dyDescent="0.2">
      <c r="A35" s="57" t="s">
        <v>3464</v>
      </c>
      <c r="C35" s="57"/>
      <c r="D35" s="57"/>
      <c r="E35" s="57" t="s">
        <v>3465</v>
      </c>
    </row>
    <row r="36" spans="1:6" s="50" customFormat="1" ht="12.95" customHeight="1" x14ac:dyDescent="0.2">
      <c r="B36" s="58"/>
      <c r="C36" s="58"/>
      <c r="D36" s="58"/>
      <c r="E36" s="58"/>
    </row>
    <row r="37" spans="1:6" s="50" customFormat="1" ht="12.95" customHeight="1" x14ac:dyDescent="0.2">
      <c r="A37" s="55"/>
      <c r="B37" s="55"/>
      <c r="C37" s="55"/>
      <c r="E37" s="55"/>
    </row>
    <row r="38" spans="1:6" s="50" customFormat="1" ht="12.95" customHeight="1" x14ac:dyDescent="0.2">
      <c r="A38" s="57" t="s">
        <v>3466</v>
      </c>
      <c r="C38" s="57"/>
      <c r="D38" s="57"/>
      <c r="E38" s="57" t="s">
        <v>3465</v>
      </c>
    </row>
    <row r="39" spans="1:6" s="50" customFormat="1" ht="12.95" customHeight="1" x14ac:dyDescent="0.2"/>
    <row r="40" spans="1:6" s="50" customFormat="1" ht="12.95" customHeight="1" x14ac:dyDescent="0.2">
      <c r="A40" s="55"/>
      <c r="B40" s="55"/>
      <c r="C40" s="55"/>
      <c r="E40" s="55"/>
    </row>
    <row r="41" spans="1:6" s="50" customFormat="1" ht="12.95" customHeight="1" x14ac:dyDescent="0.2">
      <c r="A41" s="57" t="s">
        <v>3467</v>
      </c>
      <c r="C41" s="57"/>
      <c r="D41" s="57"/>
      <c r="E41" s="57" t="s">
        <v>3465</v>
      </c>
    </row>
    <row r="42" spans="1:6" s="50" customFormat="1" ht="12.95" customHeight="1" x14ac:dyDescent="0.2">
      <c r="A42" s="57"/>
      <c r="C42" s="57"/>
      <c r="D42" s="57"/>
      <c r="E42" s="57"/>
    </row>
    <row r="43" spans="1:6" s="50" customFormat="1" ht="12.95" customHeight="1" x14ac:dyDescent="0.2">
      <c r="A43" s="55"/>
      <c r="B43" s="55"/>
      <c r="C43" s="55"/>
      <c r="E43" s="55"/>
    </row>
    <row r="44" spans="1:6" s="50" customFormat="1" ht="12.95" customHeight="1" x14ac:dyDescent="0.2">
      <c r="A44" s="57" t="s">
        <v>3468</v>
      </c>
      <c r="C44" s="57"/>
      <c r="D44" s="57"/>
      <c r="E44" s="57" t="s">
        <v>3465</v>
      </c>
    </row>
    <row r="45" spans="1:6" s="50" customFormat="1" ht="12.95" customHeight="1" x14ac:dyDescent="0.2"/>
    <row r="46" spans="1:6" s="50" customFormat="1" ht="12.95" customHeight="1" x14ac:dyDescent="0.2">
      <c r="A46" s="55"/>
      <c r="B46" s="55"/>
      <c r="C46" s="55"/>
    </row>
    <row r="47" spans="1:6" s="50" customFormat="1" ht="12.95" customHeight="1" x14ac:dyDescent="0.2">
      <c r="A47" s="56" t="s">
        <v>3469</v>
      </c>
    </row>
    <row r="48" spans="1:6" s="50" customFormat="1" ht="12.95" customHeight="1" x14ac:dyDescent="0.2"/>
    <row r="49" s="50" customFormat="1" ht="12.95" customHeight="1" x14ac:dyDescent="0.2"/>
    <row r="50" s="50" customFormat="1" ht="12.95" customHeight="1" x14ac:dyDescent="0.2"/>
    <row r="51" s="50" customFormat="1" ht="12.95" customHeight="1" x14ac:dyDescent="0.2"/>
    <row r="52" s="50" customFormat="1" ht="12.95" customHeight="1" x14ac:dyDescent="0.2"/>
    <row r="53" s="50" customFormat="1" ht="12.95" customHeight="1" x14ac:dyDescent="0.2"/>
    <row r="54" s="50" customFormat="1" ht="12.95" customHeight="1" x14ac:dyDescent="0.2"/>
    <row r="55" s="50" customFormat="1" ht="12.95" customHeight="1" x14ac:dyDescent="0.2"/>
    <row r="56" s="50" customFormat="1" ht="12.95" customHeight="1" x14ac:dyDescent="0.2"/>
    <row r="57" s="50" customFormat="1" ht="12.95" customHeight="1" x14ac:dyDescent="0.2"/>
    <row r="58" s="50" customFormat="1" ht="12.95" customHeight="1" x14ac:dyDescent="0.2"/>
    <row r="59" s="50" customFormat="1" ht="12.95" customHeight="1" x14ac:dyDescent="0.2"/>
    <row r="60" s="50" customFormat="1" ht="12.95" customHeight="1" x14ac:dyDescent="0.2"/>
    <row r="61" s="50" customFormat="1" ht="12.95" customHeight="1" x14ac:dyDescent="0.2"/>
    <row r="62" s="50" customFormat="1" ht="12.95" customHeight="1" x14ac:dyDescent="0.2"/>
    <row r="63" s="50" customFormat="1" ht="12.95" customHeight="1" x14ac:dyDescent="0.2"/>
    <row r="64" s="50" customFormat="1" ht="12.95" customHeight="1" x14ac:dyDescent="0.2"/>
    <row r="65" s="50" customFormat="1" ht="12.95" customHeight="1" x14ac:dyDescent="0.2"/>
    <row r="66" s="50" customFormat="1" ht="12.95" customHeight="1" x14ac:dyDescent="0.2"/>
    <row r="67" s="50" customFormat="1" ht="12.95" customHeight="1" x14ac:dyDescent="0.2"/>
    <row r="68" s="50" customFormat="1" ht="12.95" customHeight="1" x14ac:dyDescent="0.2"/>
    <row r="69" s="50" customFormat="1" ht="12.95" customHeight="1" x14ac:dyDescent="0.2"/>
    <row r="70" s="50" customFormat="1" ht="12.95" customHeight="1" x14ac:dyDescent="0.2"/>
    <row r="71" s="50" customFormat="1" ht="12.95" customHeight="1" x14ac:dyDescent="0.2"/>
    <row r="72" s="50" customFormat="1" ht="12.95" customHeight="1" x14ac:dyDescent="0.2"/>
    <row r="73" s="50" customFormat="1" ht="12.95" customHeight="1" x14ac:dyDescent="0.2"/>
    <row r="74" s="50" customFormat="1" ht="12.95" customHeight="1" x14ac:dyDescent="0.2"/>
    <row r="75" s="50" customFormat="1" ht="12.95" customHeight="1" x14ac:dyDescent="0.2"/>
    <row r="76" s="50" customFormat="1" ht="12.95" customHeight="1" x14ac:dyDescent="0.2"/>
    <row r="77" s="50" customFormat="1" ht="12.95" customHeight="1" x14ac:dyDescent="0.2"/>
    <row r="78" s="50" customFormat="1" ht="12.95" customHeight="1" x14ac:dyDescent="0.2"/>
    <row r="79" s="50" customFormat="1" ht="12.95" customHeight="1" x14ac:dyDescent="0.2"/>
    <row r="80" s="50" customFormat="1" ht="12.95" customHeight="1" x14ac:dyDescent="0.2"/>
    <row r="81" s="50" customFormat="1" ht="12.95" customHeight="1" x14ac:dyDescent="0.2"/>
    <row r="82" s="50" customFormat="1" ht="12.95" customHeight="1" x14ac:dyDescent="0.2"/>
    <row r="83" s="50" customFormat="1" ht="12.95" customHeight="1" x14ac:dyDescent="0.2"/>
    <row r="84" s="50" customFormat="1" ht="12.95" customHeight="1" x14ac:dyDescent="0.2"/>
    <row r="85" s="50" customFormat="1" ht="12.95" customHeight="1" x14ac:dyDescent="0.2"/>
    <row r="86" s="50" customFormat="1" ht="12.95" customHeight="1" x14ac:dyDescent="0.2"/>
    <row r="87" s="50" customFormat="1" ht="12.95" customHeight="1" x14ac:dyDescent="0.2"/>
    <row r="88" s="50" customFormat="1" ht="12.95" customHeight="1" x14ac:dyDescent="0.2"/>
    <row r="89" s="50" customFormat="1" ht="12.95" customHeight="1" x14ac:dyDescent="0.2"/>
    <row r="90" s="50" customFormat="1" ht="12.95" customHeight="1" x14ac:dyDescent="0.2"/>
    <row r="91" s="50" customFormat="1" ht="12.95" customHeight="1" x14ac:dyDescent="0.2"/>
    <row r="92" s="50" customFormat="1" ht="12.95" customHeight="1" x14ac:dyDescent="0.2"/>
    <row r="93" s="50" customFormat="1" ht="12.95" customHeight="1" x14ac:dyDescent="0.2"/>
    <row r="94" s="50" customFormat="1" ht="12.95" customHeight="1" x14ac:dyDescent="0.2"/>
    <row r="95" s="50" customFormat="1" ht="12.95" customHeight="1" x14ac:dyDescent="0.2"/>
    <row r="96" s="50" customFormat="1" ht="12.95" customHeight="1" x14ac:dyDescent="0.2"/>
    <row r="97" s="50" customFormat="1" ht="12.95" customHeight="1" x14ac:dyDescent="0.2"/>
    <row r="98" s="50" customFormat="1" ht="12.95" customHeight="1" x14ac:dyDescent="0.2"/>
    <row r="99" s="50" customFormat="1" ht="12.95" customHeight="1" x14ac:dyDescent="0.2"/>
    <row r="100" s="50" customFormat="1" ht="12.95" customHeight="1" x14ac:dyDescent="0.2"/>
    <row r="101" s="50" customFormat="1" ht="12.95" customHeight="1" x14ac:dyDescent="0.2"/>
    <row r="102" s="50" customFormat="1" ht="12.95" customHeight="1" x14ac:dyDescent="0.2"/>
    <row r="103" s="50" customFormat="1" ht="12.95" customHeight="1" x14ac:dyDescent="0.2"/>
    <row r="104" s="50" customFormat="1" ht="12.95" customHeight="1" x14ac:dyDescent="0.2"/>
    <row r="105" s="50" customFormat="1" ht="12.95" customHeight="1" x14ac:dyDescent="0.2"/>
    <row r="106" s="50" customFormat="1" ht="12.95" customHeight="1" x14ac:dyDescent="0.2"/>
    <row r="107" s="50" customFormat="1" ht="12.95" customHeight="1" x14ac:dyDescent="0.2"/>
    <row r="108" s="50" customFormat="1" ht="12.95" customHeight="1" x14ac:dyDescent="0.2"/>
    <row r="109" s="50" customFormat="1" ht="12.95" customHeight="1" x14ac:dyDescent="0.2"/>
    <row r="110" s="50" customFormat="1" ht="12.95" customHeight="1" x14ac:dyDescent="0.2"/>
    <row r="111" s="50" customFormat="1" ht="12.95" customHeight="1" x14ac:dyDescent="0.2"/>
    <row r="112" s="50" customFormat="1" ht="12.95" customHeight="1" x14ac:dyDescent="0.2"/>
    <row r="113" s="50" customFormat="1" ht="12.95" customHeight="1" x14ac:dyDescent="0.2"/>
    <row r="114" s="50" customFormat="1" ht="12.95" customHeight="1" x14ac:dyDescent="0.2"/>
    <row r="115" s="50" customFormat="1" ht="12.95" customHeight="1" x14ac:dyDescent="0.2"/>
    <row r="116" s="50" customFormat="1" ht="12.95" customHeight="1" x14ac:dyDescent="0.2"/>
    <row r="117" s="50" customFormat="1" ht="12.95" customHeight="1" x14ac:dyDescent="0.2"/>
    <row r="118" s="50" customFormat="1" ht="12.95" customHeight="1" x14ac:dyDescent="0.2"/>
    <row r="119" s="50" customFormat="1" ht="12.95" customHeight="1" x14ac:dyDescent="0.2"/>
    <row r="120" s="50" customFormat="1" ht="12.95" customHeight="1" x14ac:dyDescent="0.2"/>
    <row r="121" s="50" customFormat="1" ht="12.95" customHeight="1" x14ac:dyDescent="0.2"/>
    <row r="122" s="50" customFormat="1" ht="12.95" customHeight="1" x14ac:dyDescent="0.2"/>
    <row r="123" s="50" customFormat="1" ht="12.95" customHeight="1" x14ac:dyDescent="0.2"/>
    <row r="124" s="50" customFormat="1" ht="12.95" customHeight="1" x14ac:dyDescent="0.2"/>
    <row r="125" s="50" customFormat="1" ht="12.95" customHeight="1" x14ac:dyDescent="0.2"/>
    <row r="126" s="50" customFormat="1" ht="12.95" customHeight="1" x14ac:dyDescent="0.2"/>
    <row r="127" s="50" customFormat="1" ht="12.95" customHeight="1" x14ac:dyDescent="0.2"/>
    <row r="128" s="50" customFormat="1" ht="12.95" customHeight="1" x14ac:dyDescent="0.2"/>
    <row r="129" s="50" customFormat="1" ht="12.95" customHeight="1" x14ac:dyDescent="0.2"/>
    <row r="130" s="50" customFormat="1" ht="12.95" customHeight="1" x14ac:dyDescent="0.2"/>
    <row r="131" s="50" customFormat="1" ht="12.95" customHeight="1" x14ac:dyDescent="0.2"/>
    <row r="132" s="50" customFormat="1" ht="12.95" customHeight="1" x14ac:dyDescent="0.2"/>
    <row r="133" s="50" customFormat="1" ht="12.95" customHeight="1" x14ac:dyDescent="0.2"/>
    <row r="134" s="50" customFormat="1" ht="12.95" customHeight="1" x14ac:dyDescent="0.2"/>
    <row r="135" s="50" customFormat="1" ht="12.95" customHeight="1" x14ac:dyDescent="0.2"/>
    <row r="136" s="50" customFormat="1" ht="12.95" customHeight="1" x14ac:dyDescent="0.2"/>
    <row r="137" s="50" customFormat="1" ht="12.95" customHeight="1" x14ac:dyDescent="0.2"/>
    <row r="138" s="50" customFormat="1" ht="12.95" customHeight="1" x14ac:dyDescent="0.2"/>
    <row r="139" s="50" customFormat="1" ht="12.95" customHeight="1" x14ac:dyDescent="0.2"/>
    <row r="140" s="50" customFormat="1" ht="12.95" customHeight="1" x14ac:dyDescent="0.2"/>
    <row r="141" s="50" customFormat="1" ht="12.95" customHeight="1" x14ac:dyDescent="0.2"/>
    <row r="142" s="50" customFormat="1" ht="12.95" customHeight="1" x14ac:dyDescent="0.2"/>
    <row r="143" s="50" customFormat="1" ht="12.95" customHeight="1" x14ac:dyDescent="0.2"/>
    <row r="144" s="50" customFormat="1" ht="12.95" customHeight="1" x14ac:dyDescent="0.2"/>
    <row r="145" s="50" customFormat="1" ht="12.95" customHeight="1" x14ac:dyDescent="0.2"/>
    <row r="146" s="50" customFormat="1" ht="12.95" customHeight="1" x14ac:dyDescent="0.2"/>
    <row r="147" s="50" customFormat="1" ht="12.95" customHeight="1" x14ac:dyDescent="0.2"/>
    <row r="148" s="50" customFormat="1" ht="12.95" customHeight="1" x14ac:dyDescent="0.2"/>
    <row r="149" s="50" customFormat="1" ht="12.95" customHeight="1" x14ac:dyDescent="0.2"/>
    <row r="150" s="50" customFormat="1" ht="12.95" customHeight="1" x14ac:dyDescent="0.2"/>
    <row r="151" s="50" customFormat="1" ht="12.95" customHeight="1" x14ac:dyDescent="0.2"/>
    <row r="152" s="50" customFormat="1" ht="12.95" customHeight="1" x14ac:dyDescent="0.2"/>
    <row r="153" s="50" customFormat="1" ht="12.95" customHeight="1" x14ac:dyDescent="0.2"/>
    <row r="154" s="50" customFormat="1" ht="12.95" customHeight="1" x14ac:dyDescent="0.2"/>
    <row r="155" s="50" customFormat="1" ht="12.95" customHeight="1" x14ac:dyDescent="0.2"/>
    <row r="156" s="50" customFormat="1" ht="12.95" customHeight="1" x14ac:dyDescent="0.2"/>
    <row r="157" s="50" customFormat="1" ht="12.95" customHeight="1" x14ac:dyDescent="0.2"/>
    <row r="158" s="50" customFormat="1" ht="12.95" customHeight="1" x14ac:dyDescent="0.2"/>
    <row r="159" s="50" customFormat="1" ht="12.95" customHeight="1" x14ac:dyDescent="0.2"/>
    <row r="160" s="50" customFormat="1" ht="12.95" customHeight="1" x14ac:dyDescent="0.2"/>
    <row r="161" s="50" customFormat="1" ht="12.95" customHeight="1" x14ac:dyDescent="0.2"/>
    <row r="162" s="50" customFormat="1" ht="12.95" customHeight="1" x14ac:dyDescent="0.2"/>
    <row r="163" s="50" customFormat="1" ht="12.95" customHeight="1" x14ac:dyDescent="0.2"/>
    <row r="164" s="50" customFormat="1" ht="12.95" customHeight="1" x14ac:dyDescent="0.2"/>
    <row r="165" s="50" customFormat="1" ht="12.95" customHeight="1" x14ac:dyDescent="0.2"/>
    <row r="166" s="50" customFormat="1" ht="12.95" customHeight="1" x14ac:dyDescent="0.2"/>
    <row r="167" s="50" customFormat="1" ht="12.95" customHeight="1" x14ac:dyDescent="0.2"/>
    <row r="168" s="50" customFormat="1" ht="12.95" customHeight="1" x14ac:dyDescent="0.2"/>
    <row r="169" s="50" customFormat="1" ht="12.95" customHeight="1" x14ac:dyDescent="0.2"/>
    <row r="170" s="50" customFormat="1" ht="12.95" customHeight="1" x14ac:dyDescent="0.2"/>
    <row r="171" s="50" customFormat="1" ht="12.95" customHeight="1" x14ac:dyDescent="0.2"/>
    <row r="172" s="50" customFormat="1" ht="12.95" customHeight="1" x14ac:dyDescent="0.2"/>
    <row r="173" s="50" customFormat="1" ht="12.95" customHeight="1" x14ac:dyDescent="0.2"/>
    <row r="174" s="50" customFormat="1" ht="12.95" customHeight="1" x14ac:dyDescent="0.2"/>
    <row r="175" s="50" customFormat="1" ht="12.95" customHeight="1" x14ac:dyDescent="0.2"/>
    <row r="176" s="50" customFormat="1" ht="12.95" customHeight="1" x14ac:dyDescent="0.2"/>
    <row r="177" s="50" customFormat="1" ht="12.95" customHeight="1" x14ac:dyDescent="0.2"/>
    <row r="178" s="50" customFormat="1" ht="12.95" customHeight="1" x14ac:dyDescent="0.2"/>
    <row r="179" s="50" customFormat="1" ht="12.95" customHeight="1" x14ac:dyDescent="0.2"/>
    <row r="180" s="50" customFormat="1" ht="12.95" customHeight="1" x14ac:dyDescent="0.2"/>
    <row r="181" s="50" customFormat="1" ht="12.95" customHeight="1" x14ac:dyDescent="0.2"/>
    <row r="182" s="50" customFormat="1" ht="12.95" customHeight="1" x14ac:dyDescent="0.2"/>
    <row r="183" s="50" customFormat="1" ht="12.95" customHeight="1" x14ac:dyDescent="0.2"/>
    <row r="184" s="50" customFormat="1" ht="12.95" customHeight="1" x14ac:dyDescent="0.2"/>
    <row r="185" s="50" customFormat="1" ht="12.95" customHeight="1" x14ac:dyDescent="0.2"/>
    <row r="186" s="50" customFormat="1" ht="12.95" customHeight="1" x14ac:dyDescent="0.2"/>
    <row r="187" s="50" customFormat="1" ht="12.95" customHeight="1" x14ac:dyDescent="0.2"/>
    <row r="188" s="50" customFormat="1" ht="12.95" customHeight="1" x14ac:dyDescent="0.2"/>
    <row r="189" s="50" customFormat="1" ht="12.95" customHeight="1" x14ac:dyDescent="0.2"/>
    <row r="190" s="50" customFormat="1" ht="12.95" customHeight="1" x14ac:dyDescent="0.2"/>
    <row r="191" s="50" customFormat="1" ht="12.95" customHeight="1" x14ac:dyDescent="0.2"/>
    <row r="192" s="50" customFormat="1" ht="12.95" customHeight="1" x14ac:dyDescent="0.2"/>
    <row r="193" s="50" customFormat="1" ht="12.95" customHeight="1" x14ac:dyDescent="0.2"/>
    <row r="194" s="50" customFormat="1" ht="12.95" customHeight="1" x14ac:dyDescent="0.2"/>
    <row r="195" s="50" customFormat="1" ht="12.95" customHeight="1" x14ac:dyDescent="0.2"/>
    <row r="196" s="50" customFormat="1" ht="12.95" customHeight="1" x14ac:dyDescent="0.2"/>
    <row r="197" s="50" customFormat="1" ht="12.95" customHeight="1" x14ac:dyDescent="0.2"/>
    <row r="198" s="50" customFormat="1" ht="12.95" customHeight="1" x14ac:dyDescent="0.2"/>
    <row r="199" s="50" customFormat="1" ht="12.95" customHeight="1" x14ac:dyDescent="0.2"/>
    <row r="200" s="50" customFormat="1" ht="12.95" customHeight="1" x14ac:dyDescent="0.2"/>
    <row r="201" s="50" customFormat="1" ht="12.95" customHeight="1" x14ac:dyDescent="0.2"/>
    <row r="202" s="50" customFormat="1" ht="12.95" customHeight="1" x14ac:dyDescent="0.2"/>
    <row r="203" s="50" customFormat="1" ht="12.95" customHeight="1" x14ac:dyDescent="0.2"/>
    <row r="204" s="50" customFormat="1" ht="12.95" customHeight="1" x14ac:dyDescent="0.2"/>
    <row r="205" s="50" customFormat="1" ht="12.95" customHeight="1" x14ac:dyDescent="0.2"/>
    <row r="206" s="50" customFormat="1" ht="12.95" customHeight="1" x14ac:dyDescent="0.2"/>
    <row r="207" s="50" customFormat="1" ht="12.95" customHeight="1" x14ac:dyDescent="0.2"/>
    <row r="208" s="50" customFormat="1" ht="12.95" customHeight="1" x14ac:dyDescent="0.2"/>
    <row r="209" s="50" customFormat="1" ht="12.95" customHeight="1" x14ac:dyDescent="0.2"/>
    <row r="210" s="50" customFormat="1" ht="12.95" customHeight="1" x14ac:dyDescent="0.2"/>
    <row r="211" s="50" customFormat="1" ht="12.95" customHeight="1" x14ac:dyDescent="0.2"/>
    <row r="212" s="50" customFormat="1" ht="12.95" customHeight="1" x14ac:dyDescent="0.2"/>
    <row r="213" s="50" customFormat="1" ht="12.95" customHeight="1" x14ac:dyDescent="0.2"/>
    <row r="214" s="50" customFormat="1" ht="12.95" customHeight="1" x14ac:dyDescent="0.2"/>
    <row r="215" s="50" customFormat="1" ht="12.95" customHeight="1" x14ac:dyDescent="0.2"/>
    <row r="216" s="50" customFormat="1" ht="12.95" customHeight="1" x14ac:dyDescent="0.2"/>
    <row r="217" s="50" customFormat="1" ht="12.95" customHeight="1" x14ac:dyDescent="0.2"/>
    <row r="218" s="50" customFormat="1" ht="12.95" customHeight="1" x14ac:dyDescent="0.2"/>
    <row r="219" s="50" customFormat="1" ht="12.95" customHeight="1" x14ac:dyDescent="0.2"/>
    <row r="220" s="50" customFormat="1" ht="12.95" customHeight="1" x14ac:dyDescent="0.2"/>
    <row r="221" s="50" customFormat="1" ht="12.95" customHeight="1" x14ac:dyDescent="0.2"/>
    <row r="222" s="50" customFormat="1" ht="12.95" customHeight="1" x14ac:dyDescent="0.2"/>
    <row r="223" s="50" customFormat="1" ht="12.95" customHeight="1" x14ac:dyDescent="0.2"/>
    <row r="224" s="50" customFormat="1" ht="12.95" customHeight="1" x14ac:dyDescent="0.2"/>
    <row r="225" s="50" customFormat="1" ht="12.95" customHeight="1" x14ac:dyDescent="0.2"/>
    <row r="226" s="50" customFormat="1" ht="12.95" customHeight="1" x14ac:dyDescent="0.2"/>
    <row r="227" s="50" customFormat="1" ht="12.95" customHeight="1" x14ac:dyDescent="0.2"/>
    <row r="228" s="50" customFormat="1" ht="12.95" customHeight="1" x14ac:dyDescent="0.2"/>
    <row r="229" s="50" customFormat="1" ht="12.95" customHeight="1" x14ac:dyDescent="0.2"/>
    <row r="230" s="50" customFormat="1" ht="12.95" customHeight="1" x14ac:dyDescent="0.2"/>
    <row r="231" s="50" customFormat="1" ht="12.95" customHeight="1" x14ac:dyDescent="0.2"/>
    <row r="232" s="50" customFormat="1" ht="12.95" customHeight="1" x14ac:dyDescent="0.2"/>
    <row r="233" s="50" customFormat="1" ht="12.95" customHeight="1" x14ac:dyDescent="0.2"/>
    <row r="234" s="50" customFormat="1" ht="12.95" customHeight="1" x14ac:dyDescent="0.2"/>
    <row r="235" s="50" customFormat="1" ht="12.95" customHeight="1" x14ac:dyDescent="0.2"/>
    <row r="236" s="50" customFormat="1" ht="12.95" customHeight="1" x14ac:dyDescent="0.2"/>
    <row r="237" s="50" customFormat="1" ht="12.95" customHeight="1" x14ac:dyDescent="0.2"/>
    <row r="238" s="50" customFormat="1" ht="12.95" customHeight="1" x14ac:dyDescent="0.2"/>
    <row r="239" s="50" customFormat="1" ht="12.95" customHeight="1" x14ac:dyDescent="0.2"/>
    <row r="240" s="50" customFormat="1" ht="12.95" customHeight="1" x14ac:dyDescent="0.2"/>
    <row r="241" s="50" customFormat="1" ht="12.95" customHeight="1" x14ac:dyDescent="0.2"/>
    <row r="242" s="50" customFormat="1" ht="12.95" customHeight="1" x14ac:dyDescent="0.2"/>
    <row r="243" s="50" customFormat="1" ht="12.95" customHeight="1" x14ac:dyDescent="0.2"/>
    <row r="244" s="50" customFormat="1" ht="12.95" customHeight="1" x14ac:dyDescent="0.2"/>
    <row r="245" s="50" customFormat="1" ht="12.95" customHeight="1" x14ac:dyDescent="0.2"/>
    <row r="246" s="50" customFormat="1" ht="12.95" customHeight="1" x14ac:dyDescent="0.2"/>
    <row r="247" s="50" customFormat="1" ht="12.95" customHeight="1" x14ac:dyDescent="0.2"/>
    <row r="248" s="50" customFormat="1" ht="12.95" customHeight="1" x14ac:dyDescent="0.2"/>
    <row r="249" s="50" customFormat="1" ht="12.95" customHeight="1" x14ac:dyDescent="0.2"/>
    <row r="250" s="50" customFormat="1" ht="12.95" customHeight="1" x14ac:dyDescent="0.2"/>
    <row r="251" s="50" customFormat="1" ht="12.95" customHeight="1" x14ac:dyDescent="0.2"/>
    <row r="252" s="50" customFormat="1" ht="12.95" customHeight="1" x14ac:dyDescent="0.2"/>
    <row r="253" s="50" customFormat="1" ht="12.95" customHeight="1" x14ac:dyDescent="0.2"/>
    <row r="254" s="50" customFormat="1" ht="12.95" customHeight="1" x14ac:dyDescent="0.2"/>
    <row r="255" s="50" customFormat="1" ht="12.95" customHeight="1" x14ac:dyDescent="0.2"/>
    <row r="256" s="50" customFormat="1" ht="12.95" customHeight="1" x14ac:dyDescent="0.2"/>
    <row r="257" s="50" customFormat="1" ht="12.95" customHeight="1" x14ac:dyDescent="0.2"/>
    <row r="258" s="50" customFormat="1" ht="12.95" customHeight="1" x14ac:dyDescent="0.2"/>
    <row r="259" s="50" customFormat="1" ht="12.95" customHeight="1" x14ac:dyDescent="0.2"/>
    <row r="260" s="50" customFormat="1" ht="12.95" customHeight="1" x14ac:dyDescent="0.2"/>
    <row r="261" s="50" customFormat="1" ht="12.95" customHeight="1" x14ac:dyDescent="0.2"/>
    <row r="262" s="50" customFormat="1" ht="12.95" customHeight="1" x14ac:dyDescent="0.2"/>
    <row r="263" s="50" customFormat="1" ht="12.95" customHeight="1" x14ac:dyDescent="0.2"/>
    <row r="264" s="50" customFormat="1" ht="12.95" customHeight="1" x14ac:dyDescent="0.2"/>
    <row r="265" s="50" customFormat="1" ht="12.95" customHeight="1" x14ac:dyDescent="0.2"/>
    <row r="266" s="50" customFormat="1" ht="12.95" customHeight="1" x14ac:dyDescent="0.2"/>
    <row r="267" s="50" customFormat="1" ht="12.95" customHeight="1" x14ac:dyDescent="0.2"/>
    <row r="268" s="50" customFormat="1" ht="12.95" customHeight="1" x14ac:dyDescent="0.2"/>
    <row r="269" s="50" customFormat="1" ht="12.95" customHeight="1" x14ac:dyDescent="0.2"/>
    <row r="270" s="50" customFormat="1" ht="12.95" customHeight="1" x14ac:dyDescent="0.2"/>
    <row r="271" s="50" customFormat="1" ht="12.95" customHeight="1" x14ac:dyDescent="0.2"/>
    <row r="272" s="50" customFormat="1" ht="12.95" customHeight="1" x14ac:dyDescent="0.2"/>
    <row r="273" s="50" customFormat="1" ht="12.95" customHeight="1" x14ac:dyDescent="0.2"/>
    <row r="274" s="50" customFormat="1" ht="12.95" customHeight="1" x14ac:dyDescent="0.2"/>
    <row r="275" s="50" customFormat="1" ht="12.95" customHeight="1" x14ac:dyDescent="0.2"/>
    <row r="276" s="50" customFormat="1" ht="12.95" customHeight="1" x14ac:dyDescent="0.2"/>
    <row r="277" s="50" customFormat="1" ht="12.95" customHeight="1" x14ac:dyDescent="0.2"/>
    <row r="278" s="50" customFormat="1" ht="12.95" customHeight="1" x14ac:dyDescent="0.2"/>
    <row r="279" s="50" customFormat="1" ht="12.95" customHeight="1" x14ac:dyDescent="0.2"/>
    <row r="280" s="50" customFormat="1" ht="12.95" customHeight="1" x14ac:dyDescent="0.2"/>
    <row r="281" s="50" customFormat="1" ht="12.95" customHeight="1" x14ac:dyDescent="0.2"/>
    <row r="282" s="50" customFormat="1" ht="12.95" customHeight="1" x14ac:dyDescent="0.2"/>
    <row r="283" s="50" customFormat="1" ht="12.95" customHeight="1" x14ac:dyDescent="0.2"/>
    <row r="284" s="50" customFormat="1" ht="12.95" customHeight="1" x14ac:dyDescent="0.2"/>
    <row r="285" s="50" customFormat="1" ht="12.95" customHeight="1" x14ac:dyDescent="0.2"/>
    <row r="286" s="50" customFormat="1" ht="12.95" customHeight="1" x14ac:dyDescent="0.2"/>
    <row r="287" s="50" customFormat="1" ht="12.95" customHeight="1" x14ac:dyDescent="0.2"/>
    <row r="288" s="50" customFormat="1" ht="12.95" customHeight="1" x14ac:dyDescent="0.2"/>
    <row r="289" s="50" customFormat="1" ht="12.95" customHeight="1" x14ac:dyDescent="0.2"/>
    <row r="290" s="50" customFormat="1" ht="12.95" customHeight="1" x14ac:dyDescent="0.2"/>
    <row r="291" s="50" customFormat="1" ht="12.95" customHeight="1" x14ac:dyDescent="0.2"/>
    <row r="292" s="50" customFormat="1" ht="12.95" customHeight="1" x14ac:dyDescent="0.2"/>
    <row r="293" s="50" customFormat="1" ht="12.95" customHeight="1" x14ac:dyDescent="0.2"/>
    <row r="294" s="50" customFormat="1" ht="12.95" customHeight="1" x14ac:dyDescent="0.2"/>
    <row r="295" s="50" customFormat="1" ht="12.95" customHeight="1" x14ac:dyDescent="0.2"/>
    <row r="296" s="50" customFormat="1" ht="12.95" customHeight="1" x14ac:dyDescent="0.2"/>
    <row r="297" s="50" customFormat="1" ht="12.95" customHeight="1" x14ac:dyDescent="0.2"/>
    <row r="298" s="50" customFormat="1" ht="12.95" customHeight="1" x14ac:dyDescent="0.2"/>
    <row r="299" s="50" customFormat="1" ht="12.95" customHeight="1" x14ac:dyDescent="0.2"/>
    <row r="300" s="50" customFormat="1" ht="12.95" customHeight="1" x14ac:dyDescent="0.2"/>
    <row r="301" s="50" customFormat="1" ht="12.95" customHeight="1" x14ac:dyDescent="0.2"/>
    <row r="302" s="50" customFormat="1" ht="12.95" customHeight="1" x14ac:dyDescent="0.2"/>
    <row r="303" s="50" customFormat="1" ht="12.95" customHeight="1" x14ac:dyDescent="0.2"/>
    <row r="304" s="50" customFormat="1" ht="12.95" customHeight="1" x14ac:dyDescent="0.2"/>
    <row r="305" s="50" customFormat="1" ht="12.95" customHeight="1" x14ac:dyDescent="0.2"/>
    <row r="306" s="50" customFormat="1" ht="12.95" customHeight="1" x14ac:dyDescent="0.2"/>
    <row r="307" s="50" customFormat="1" ht="12.95" customHeight="1" x14ac:dyDescent="0.2"/>
    <row r="308" s="50" customFormat="1" ht="12.95" customHeight="1" x14ac:dyDescent="0.2"/>
    <row r="309" s="50" customFormat="1" ht="12.95" customHeight="1" x14ac:dyDescent="0.2"/>
    <row r="310" s="50" customFormat="1" ht="12.95" customHeight="1" x14ac:dyDescent="0.2"/>
    <row r="311" s="50" customFormat="1" ht="12.95" customHeight="1" x14ac:dyDescent="0.2"/>
    <row r="312" s="50" customFormat="1" ht="12.95" customHeight="1" x14ac:dyDescent="0.2"/>
    <row r="313" s="50" customFormat="1" ht="12.95" customHeight="1" x14ac:dyDescent="0.2"/>
    <row r="314" s="50" customFormat="1" ht="15" customHeight="1" x14ac:dyDescent="0.2"/>
    <row r="315" s="50" customFormat="1" ht="15" customHeight="1" x14ac:dyDescent="0.2"/>
    <row r="316" s="50" customFormat="1" ht="15" customHeight="1" x14ac:dyDescent="0.2"/>
    <row r="317" s="50" customFormat="1" ht="15" customHeight="1" x14ac:dyDescent="0.2"/>
    <row r="318" s="50" customFormat="1" ht="15" customHeight="1" x14ac:dyDescent="0.2"/>
    <row r="319" s="50" customFormat="1" ht="15" customHeight="1" x14ac:dyDescent="0.2"/>
    <row r="320" s="50" customFormat="1" ht="15" customHeight="1" x14ac:dyDescent="0.2"/>
    <row r="321" s="50" customFormat="1" ht="15" customHeight="1" x14ac:dyDescent="0.2"/>
    <row r="322" s="50" customFormat="1" ht="15" customHeight="1" x14ac:dyDescent="0.2"/>
    <row r="323" s="50" customFormat="1" ht="15" customHeight="1" x14ac:dyDescent="0.2"/>
    <row r="324" s="50" customFormat="1" ht="15" customHeight="1" x14ac:dyDescent="0.2"/>
    <row r="325" s="50" customFormat="1" ht="15" customHeight="1" x14ac:dyDescent="0.2"/>
    <row r="326" s="50" customFormat="1" ht="15" customHeight="1" x14ac:dyDescent="0.2"/>
    <row r="327" s="50" customFormat="1" ht="15" customHeight="1" x14ac:dyDescent="0.2"/>
    <row r="328" s="50" customFormat="1" ht="15" customHeight="1" x14ac:dyDescent="0.2"/>
    <row r="329" s="50" customFormat="1" ht="15" customHeight="1" x14ac:dyDescent="0.2"/>
    <row r="330" s="50" customFormat="1" ht="15" customHeight="1" x14ac:dyDescent="0.2"/>
    <row r="331" s="50" customFormat="1" ht="15" customHeight="1" x14ac:dyDescent="0.2"/>
    <row r="332" s="50" customFormat="1" ht="15" customHeight="1" x14ac:dyDescent="0.2"/>
    <row r="333" s="50" customFormat="1" ht="15" customHeight="1" x14ac:dyDescent="0.2"/>
    <row r="334" s="50" customFormat="1" ht="15" customHeight="1" x14ac:dyDescent="0.2"/>
    <row r="335" s="50" customFormat="1" ht="15" customHeight="1" x14ac:dyDescent="0.2"/>
    <row r="336" s="50" customFormat="1" ht="15" customHeight="1" x14ac:dyDescent="0.2"/>
    <row r="337" s="50" customFormat="1" ht="15" customHeight="1" x14ac:dyDescent="0.2"/>
    <row r="338" s="50" customFormat="1" ht="15" customHeight="1" x14ac:dyDescent="0.2"/>
    <row r="339" s="50" customFormat="1" ht="15" customHeight="1" x14ac:dyDescent="0.2"/>
    <row r="340" s="50" customFormat="1" ht="15" customHeight="1" x14ac:dyDescent="0.2"/>
    <row r="341" s="50" customFormat="1" ht="15" customHeight="1" x14ac:dyDescent="0.2"/>
    <row r="342" s="50" customFormat="1" ht="15" customHeight="1" x14ac:dyDescent="0.2"/>
    <row r="343" s="50" customFormat="1" ht="15" customHeight="1" x14ac:dyDescent="0.2"/>
    <row r="344" s="50" customFormat="1" ht="15" customHeight="1" x14ac:dyDescent="0.2"/>
    <row r="345" s="50" customFormat="1" ht="15" customHeight="1" x14ac:dyDescent="0.2"/>
    <row r="346" s="50" customFormat="1" ht="15" customHeight="1" x14ac:dyDescent="0.2"/>
    <row r="347" s="50" customFormat="1" ht="15" customHeight="1" x14ac:dyDescent="0.2"/>
    <row r="348" s="50" customFormat="1" ht="15" customHeight="1" x14ac:dyDescent="0.2"/>
    <row r="349" s="50" customFormat="1" ht="15" customHeight="1" x14ac:dyDescent="0.2"/>
    <row r="350" s="50" customFormat="1" ht="15" customHeight="1" x14ac:dyDescent="0.2"/>
    <row r="351" s="50" customFormat="1" ht="15" customHeight="1" x14ac:dyDescent="0.2"/>
    <row r="352" s="50" customFormat="1" ht="15" customHeight="1" x14ac:dyDescent="0.2"/>
    <row r="353" s="50" customFormat="1" ht="15" customHeight="1" x14ac:dyDescent="0.2"/>
    <row r="354" s="50" customFormat="1" ht="15" customHeight="1" x14ac:dyDescent="0.2"/>
    <row r="355" s="50" customFormat="1" ht="15" customHeight="1" x14ac:dyDescent="0.2"/>
    <row r="356" s="50" customFormat="1" ht="15" customHeight="1" x14ac:dyDescent="0.2"/>
    <row r="357" s="50" customFormat="1" ht="15" customHeight="1" x14ac:dyDescent="0.2"/>
    <row r="358" s="50" customFormat="1" ht="15" customHeight="1" x14ac:dyDescent="0.2"/>
    <row r="359" s="50" customFormat="1" ht="15" customHeight="1" x14ac:dyDescent="0.2"/>
    <row r="360" s="50" customFormat="1" ht="15" customHeight="1" x14ac:dyDescent="0.2"/>
    <row r="361" s="50" customFormat="1" ht="15" customHeight="1" x14ac:dyDescent="0.2"/>
    <row r="362" s="50" customFormat="1" ht="15" customHeight="1" x14ac:dyDescent="0.2"/>
    <row r="363" s="50" customFormat="1" ht="15" customHeight="1" x14ac:dyDescent="0.2"/>
    <row r="364" s="50" customFormat="1" ht="15" customHeight="1" x14ac:dyDescent="0.2"/>
    <row r="365" s="50" customFormat="1" ht="15" customHeight="1" x14ac:dyDescent="0.2"/>
    <row r="366" s="50" customFormat="1" ht="15" customHeight="1" x14ac:dyDescent="0.2"/>
    <row r="367" s="50" customFormat="1" ht="15" customHeight="1" x14ac:dyDescent="0.2"/>
    <row r="368" s="50" customFormat="1" ht="15" customHeight="1" x14ac:dyDescent="0.2"/>
    <row r="369" s="50" customFormat="1" ht="15" customHeight="1" x14ac:dyDescent="0.2"/>
    <row r="370" s="50" customFormat="1" ht="15" customHeight="1" x14ac:dyDescent="0.2"/>
    <row r="371" s="50" customFormat="1" ht="15" customHeight="1" x14ac:dyDescent="0.2"/>
    <row r="372" s="50" customFormat="1" ht="15" customHeight="1" x14ac:dyDescent="0.2"/>
    <row r="373" s="50" customFormat="1" ht="15" customHeight="1" x14ac:dyDescent="0.2"/>
    <row r="374" s="50" customFormat="1" ht="15" customHeight="1" x14ac:dyDescent="0.2"/>
    <row r="375" s="50" customFormat="1" ht="15" customHeight="1" x14ac:dyDescent="0.2"/>
    <row r="376" s="50" customFormat="1" ht="15" customHeight="1" x14ac:dyDescent="0.2"/>
    <row r="377" s="50" customFormat="1" ht="15" customHeight="1" x14ac:dyDescent="0.2"/>
    <row r="378" s="50" customFormat="1" ht="15" customHeight="1" x14ac:dyDescent="0.2"/>
    <row r="379" s="50" customFormat="1" ht="15" customHeight="1" x14ac:dyDescent="0.2"/>
    <row r="380" s="50" customFormat="1" ht="15" customHeight="1" x14ac:dyDescent="0.2"/>
    <row r="381" s="50" customFormat="1" ht="15" customHeight="1" x14ac:dyDescent="0.2"/>
    <row r="382" s="50" customFormat="1" ht="15" customHeight="1" x14ac:dyDescent="0.2"/>
    <row r="383" s="50" customFormat="1" ht="15" customHeight="1" x14ac:dyDescent="0.2"/>
    <row r="384" s="50" customFormat="1" ht="15" customHeight="1" x14ac:dyDescent="0.2"/>
    <row r="385" s="50" customFormat="1" ht="15" customHeight="1" x14ac:dyDescent="0.2"/>
    <row r="386" s="50" customFormat="1" ht="15" customHeight="1" x14ac:dyDescent="0.2"/>
    <row r="387" s="50" customFormat="1" ht="15" customHeight="1" x14ac:dyDescent="0.2"/>
    <row r="388" s="50" customFormat="1" ht="15" customHeight="1" x14ac:dyDescent="0.2"/>
    <row r="389" s="50" customFormat="1" ht="15" customHeight="1" x14ac:dyDescent="0.2"/>
    <row r="390" s="50" customFormat="1" ht="15" customHeight="1" x14ac:dyDescent="0.2"/>
    <row r="391" s="50" customFormat="1" ht="15" customHeight="1" x14ac:dyDescent="0.2"/>
    <row r="392" s="50" customFormat="1" ht="15" customHeight="1" x14ac:dyDescent="0.2"/>
    <row r="393" s="50" customFormat="1" ht="15" customHeight="1" x14ac:dyDescent="0.2"/>
    <row r="394" s="50" customFormat="1" ht="15" customHeight="1" x14ac:dyDescent="0.2"/>
    <row r="395" s="50" customFormat="1" ht="15" customHeight="1" x14ac:dyDescent="0.2"/>
    <row r="396" s="50" customFormat="1" ht="15" customHeight="1" x14ac:dyDescent="0.2"/>
    <row r="397" s="50" customFormat="1" ht="15" customHeight="1" x14ac:dyDescent="0.2"/>
    <row r="398" s="50" customFormat="1" ht="15" customHeight="1" x14ac:dyDescent="0.2"/>
    <row r="399" s="50" customFormat="1" ht="15" customHeight="1" x14ac:dyDescent="0.2"/>
    <row r="400" s="50" customFormat="1" ht="15" customHeight="1" x14ac:dyDescent="0.2"/>
    <row r="401" s="50" customFormat="1" ht="15" customHeight="1" x14ac:dyDescent="0.2"/>
    <row r="402" s="50" customFormat="1" ht="15" customHeight="1" x14ac:dyDescent="0.2"/>
    <row r="403" s="50" customFormat="1" ht="15" customHeight="1" x14ac:dyDescent="0.2"/>
    <row r="404" s="50" customFormat="1" ht="15" customHeight="1" x14ac:dyDescent="0.2"/>
    <row r="405" s="50" customFormat="1" ht="15" customHeight="1" x14ac:dyDescent="0.2"/>
    <row r="406" s="50" customFormat="1" ht="15" customHeight="1" x14ac:dyDescent="0.2"/>
    <row r="407" s="50" customFormat="1" ht="15" customHeight="1" x14ac:dyDescent="0.2"/>
    <row r="408" s="50" customFormat="1" ht="15" customHeight="1" x14ac:dyDescent="0.2"/>
    <row r="409" s="50" customFormat="1" ht="15" customHeight="1" x14ac:dyDescent="0.2"/>
    <row r="410" s="50" customFormat="1" ht="15" customHeight="1" x14ac:dyDescent="0.2"/>
    <row r="411" s="50" customFormat="1" ht="15" customHeight="1" x14ac:dyDescent="0.2"/>
    <row r="412" s="50" customFormat="1" ht="15" customHeight="1" x14ac:dyDescent="0.2"/>
    <row r="413" s="50" customFormat="1" ht="15" customHeight="1" x14ac:dyDescent="0.2"/>
    <row r="414" s="50" customFormat="1" ht="15" customHeight="1" x14ac:dyDescent="0.2"/>
    <row r="415" s="50" customFormat="1" ht="15" customHeight="1" x14ac:dyDescent="0.2"/>
    <row r="416" s="50" customFormat="1" ht="15" customHeight="1" x14ac:dyDescent="0.2"/>
    <row r="417" s="50" customFormat="1" ht="15" customHeight="1" x14ac:dyDescent="0.2"/>
    <row r="418" s="50" customFormat="1" ht="15" customHeight="1" x14ac:dyDescent="0.2"/>
    <row r="419" s="50" customFormat="1" ht="15" customHeight="1" x14ac:dyDescent="0.2"/>
    <row r="420" s="50" customFormat="1" ht="15" customHeight="1" x14ac:dyDescent="0.2"/>
    <row r="421" s="50" customFormat="1" ht="15" customHeight="1" x14ac:dyDescent="0.2"/>
    <row r="422" s="50" customFormat="1" ht="15" customHeight="1" x14ac:dyDescent="0.2"/>
    <row r="423" s="50" customFormat="1" ht="15" customHeight="1" x14ac:dyDescent="0.2"/>
    <row r="424" s="50" customFormat="1" ht="15" customHeight="1" x14ac:dyDescent="0.2"/>
    <row r="425" s="50" customFormat="1" ht="15" customHeight="1" x14ac:dyDescent="0.2"/>
    <row r="426" s="50" customFormat="1" ht="15" customHeight="1" x14ac:dyDescent="0.2"/>
    <row r="427" s="50" customFormat="1" ht="15" customHeight="1" x14ac:dyDescent="0.2"/>
    <row r="428" s="50" customFormat="1" ht="15" customHeight="1" x14ac:dyDescent="0.2"/>
    <row r="429" s="50" customFormat="1" ht="15" customHeight="1" x14ac:dyDescent="0.2"/>
    <row r="430" s="50" customFormat="1" ht="15" customHeight="1" x14ac:dyDescent="0.2"/>
    <row r="431" s="50" customFormat="1" ht="15" customHeight="1" x14ac:dyDescent="0.2"/>
    <row r="432" s="50" customFormat="1" ht="15" customHeight="1" x14ac:dyDescent="0.2"/>
    <row r="433" s="50" customFormat="1" ht="15" customHeight="1" x14ac:dyDescent="0.2"/>
    <row r="434" s="50" customFormat="1" ht="15" customHeight="1" x14ac:dyDescent="0.2"/>
    <row r="435" s="50" customFormat="1" ht="15" customHeight="1" x14ac:dyDescent="0.2"/>
    <row r="436" s="50" customFormat="1" ht="15" customHeight="1" x14ac:dyDescent="0.2"/>
    <row r="437" s="50" customFormat="1" ht="15" customHeight="1" x14ac:dyDescent="0.2"/>
    <row r="438" s="50" customFormat="1" ht="15" customHeight="1" x14ac:dyDescent="0.2"/>
    <row r="439" s="50" customFormat="1" ht="15" customHeight="1" x14ac:dyDescent="0.2"/>
    <row r="440" s="50" customFormat="1" ht="15" customHeight="1" x14ac:dyDescent="0.2"/>
    <row r="441" s="50" customFormat="1" ht="15" customHeight="1" x14ac:dyDescent="0.2"/>
    <row r="442" s="50" customFormat="1" ht="15" customHeight="1" x14ac:dyDescent="0.2"/>
    <row r="443" s="50" customFormat="1" ht="15" customHeight="1" x14ac:dyDescent="0.2"/>
    <row r="444" s="50" customFormat="1" ht="15" customHeight="1" x14ac:dyDescent="0.2"/>
    <row r="445" s="50" customFormat="1" ht="15" customHeight="1" x14ac:dyDescent="0.2"/>
    <row r="446" s="50" customFormat="1" ht="15" customHeight="1" x14ac:dyDescent="0.2"/>
    <row r="447" s="50" customFormat="1" ht="15" customHeight="1" x14ac:dyDescent="0.2"/>
    <row r="448" s="50" customFormat="1" ht="15" customHeight="1" x14ac:dyDescent="0.2"/>
    <row r="449" s="50" customFormat="1" ht="15" customHeight="1" x14ac:dyDescent="0.2"/>
    <row r="450" s="50" customFormat="1" ht="15" customHeight="1" x14ac:dyDescent="0.2"/>
    <row r="451" s="50" customFormat="1" ht="15" customHeight="1" x14ac:dyDescent="0.2"/>
    <row r="452" s="50" customFormat="1" ht="15" customHeight="1" x14ac:dyDescent="0.2"/>
    <row r="453" s="50" customFormat="1" ht="15" customHeight="1" x14ac:dyDescent="0.2"/>
    <row r="454" s="50" customFormat="1" ht="15" customHeight="1" x14ac:dyDescent="0.2"/>
    <row r="455" s="50" customFormat="1" ht="15" customHeight="1" x14ac:dyDescent="0.2"/>
    <row r="456" s="50" customFormat="1" ht="15" customHeight="1" x14ac:dyDescent="0.2"/>
    <row r="457" s="50" customFormat="1" ht="15" customHeight="1" x14ac:dyDescent="0.2"/>
    <row r="458" s="50" customFormat="1" ht="15" customHeight="1" x14ac:dyDescent="0.2"/>
    <row r="459" s="50" customFormat="1" ht="15" customHeight="1" x14ac:dyDescent="0.2"/>
    <row r="460" s="50" customFormat="1" ht="15" customHeight="1" x14ac:dyDescent="0.2"/>
    <row r="461" s="50" customFormat="1" ht="15" customHeight="1" x14ac:dyDescent="0.2"/>
    <row r="462" s="50" customFormat="1" ht="15" customHeight="1" x14ac:dyDescent="0.2"/>
    <row r="463" s="50" customFormat="1" ht="15" customHeight="1" x14ac:dyDescent="0.2"/>
    <row r="464" s="50" customFormat="1" ht="15" customHeight="1" x14ac:dyDescent="0.2"/>
    <row r="465" s="50" customFormat="1" ht="15" customHeight="1" x14ac:dyDescent="0.2"/>
    <row r="466" s="50" customFormat="1" ht="15" customHeight="1" x14ac:dyDescent="0.2"/>
    <row r="467" s="50" customFormat="1" ht="15" customHeight="1" x14ac:dyDescent="0.2"/>
    <row r="468" s="50" customFormat="1" ht="15" customHeight="1" x14ac:dyDescent="0.2"/>
    <row r="469" s="50" customFormat="1" ht="15" customHeight="1" x14ac:dyDescent="0.2"/>
    <row r="470" s="50" customFormat="1" ht="15" customHeight="1" x14ac:dyDescent="0.2"/>
    <row r="471" s="50" customFormat="1" ht="15" customHeight="1" x14ac:dyDescent="0.2"/>
    <row r="472" s="50" customFormat="1" ht="15" customHeight="1" x14ac:dyDescent="0.2"/>
    <row r="473" s="50" customFormat="1" ht="15" customHeight="1" x14ac:dyDescent="0.2"/>
    <row r="474" s="50" customFormat="1" ht="15" customHeight="1" x14ac:dyDescent="0.2"/>
    <row r="475" s="50" customFormat="1" ht="15" customHeight="1" x14ac:dyDescent="0.2"/>
    <row r="476" s="50" customFormat="1" ht="15" customHeight="1" x14ac:dyDescent="0.2"/>
    <row r="477" s="50" customFormat="1" ht="15" customHeight="1" x14ac:dyDescent="0.2"/>
    <row r="478" s="50" customFormat="1" ht="15" customHeight="1" x14ac:dyDescent="0.2"/>
    <row r="479" s="50" customFormat="1" ht="15" customHeight="1" x14ac:dyDescent="0.2"/>
    <row r="480" s="50" customFormat="1" ht="15" customHeight="1" x14ac:dyDescent="0.2"/>
    <row r="481" s="50" customFormat="1" ht="15" customHeight="1" x14ac:dyDescent="0.2"/>
    <row r="482" s="50" customFormat="1" ht="15" customHeight="1" x14ac:dyDescent="0.2"/>
    <row r="483" s="50" customFormat="1" ht="15" customHeight="1" x14ac:dyDescent="0.2"/>
    <row r="484" s="50" customFormat="1" ht="15" customHeight="1" x14ac:dyDescent="0.2"/>
    <row r="485" s="50" customFormat="1" ht="15" customHeight="1" x14ac:dyDescent="0.2"/>
    <row r="486" s="50" customFormat="1" ht="15" customHeight="1" x14ac:dyDescent="0.2"/>
    <row r="487" s="50" customFormat="1" ht="15" customHeight="1" x14ac:dyDescent="0.2"/>
    <row r="488" s="50" customFormat="1" ht="15" customHeight="1" x14ac:dyDescent="0.2"/>
    <row r="489" s="50" customFormat="1" ht="15" customHeight="1" x14ac:dyDescent="0.2"/>
    <row r="490" s="50" customFormat="1" ht="15" customHeight="1" x14ac:dyDescent="0.2"/>
    <row r="491" s="50" customFormat="1" ht="15" customHeight="1" x14ac:dyDescent="0.2"/>
    <row r="492" s="50" customFormat="1" ht="15" customHeight="1" x14ac:dyDescent="0.2"/>
    <row r="493" s="50" customFormat="1" ht="15" customHeight="1" x14ac:dyDescent="0.2"/>
    <row r="494" s="50" customFormat="1" ht="15" customHeight="1" x14ac:dyDescent="0.2"/>
    <row r="495" s="50" customFormat="1" ht="15" customHeight="1" x14ac:dyDescent="0.2"/>
    <row r="496" s="50" customFormat="1" ht="15" customHeight="1" x14ac:dyDescent="0.2"/>
    <row r="497" s="50" customFormat="1" ht="15" customHeight="1" x14ac:dyDescent="0.2"/>
    <row r="498" s="50" customFormat="1" ht="15" customHeight="1" x14ac:dyDescent="0.2"/>
    <row r="499" s="50" customFormat="1" ht="15" customHeight="1" x14ac:dyDescent="0.2"/>
    <row r="500" s="50" customFormat="1" ht="15" customHeight="1" x14ac:dyDescent="0.2"/>
    <row r="501" s="50" customFormat="1" ht="15" customHeight="1" x14ac:dyDescent="0.2"/>
    <row r="502" s="50" customFormat="1" ht="15" customHeight="1" x14ac:dyDescent="0.2"/>
    <row r="503" s="50" customFormat="1" ht="15" customHeight="1" x14ac:dyDescent="0.2"/>
    <row r="504" s="50" customFormat="1" ht="15" customHeight="1" x14ac:dyDescent="0.2"/>
    <row r="505" s="50" customFormat="1" ht="15" customHeight="1" x14ac:dyDescent="0.2"/>
    <row r="506" s="50" customFormat="1" ht="15" customHeight="1" x14ac:dyDescent="0.2"/>
    <row r="507" s="50" customFormat="1" ht="15" customHeight="1" x14ac:dyDescent="0.2"/>
    <row r="508" s="50" customFormat="1" ht="15" customHeight="1" x14ac:dyDescent="0.2"/>
    <row r="509" s="50" customFormat="1" ht="15" customHeight="1" x14ac:dyDescent="0.2"/>
    <row r="510" s="50" customFormat="1" ht="15" customHeight="1" x14ac:dyDescent="0.2"/>
    <row r="511" s="50" customFormat="1" ht="15" customHeight="1" x14ac:dyDescent="0.2"/>
    <row r="512" s="50" customFormat="1" ht="15" customHeight="1" x14ac:dyDescent="0.2"/>
    <row r="513" s="50" customFormat="1" ht="15" customHeight="1" x14ac:dyDescent="0.2"/>
    <row r="514" s="50" customFormat="1" ht="15" customHeight="1" x14ac:dyDescent="0.2"/>
    <row r="515" s="50" customFormat="1" ht="15" customHeight="1" x14ac:dyDescent="0.2"/>
    <row r="516" s="50" customFormat="1" ht="15" customHeight="1" x14ac:dyDescent="0.2"/>
    <row r="517" s="50" customFormat="1" ht="15" customHeight="1" x14ac:dyDescent="0.2"/>
    <row r="518" s="50" customFormat="1" ht="15" customHeight="1" x14ac:dyDescent="0.2"/>
    <row r="519" s="50" customFormat="1" ht="15" customHeight="1" x14ac:dyDescent="0.2"/>
    <row r="520" s="50" customFormat="1" ht="15" customHeight="1" x14ac:dyDescent="0.2"/>
    <row r="521" s="50" customFormat="1" ht="15" customHeight="1" x14ac:dyDescent="0.2"/>
    <row r="522" s="50" customFormat="1" ht="15" customHeight="1" x14ac:dyDescent="0.2"/>
    <row r="523" s="50" customFormat="1" ht="15" customHeight="1" x14ac:dyDescent="0.2"/>
    <row r="524" s="50" customFormat="1" ht="15" customHeight="1" x14ac:dyDescent="0.2"/>
    <row r="525" s="50" customFormat="1" ht="15" customHeight="1" x14ac:dyDescent="0.2"/>
    <row r="526" s="50" customFormat="1" ht="15" customHeight="1" x14ac:dyDescent="0.2"/>
    <row r="527" s="50" customFormat="1" ht="15" customHeight="1" x14ac:dyDescent="0.2"/>
    <row r="528" s="50" customFormat="1" ht="15" customHeight="1" x14ac:dyDescent="0.2"/>
    <row r="529" s="50" customFormat="1" ht="15" customHeight="1" x14ac:dyDescent="0.2"/>
    <row r="530" s="50" customFormat="1" ht="15" customHeight="1" x14ac:dyDescent="0.2"/>
    <row r="531" s="50" customFormat="1" ht="15" customHeight="1" x14ac:dyDescent="0.2"/>
    <row r="532" s="50" customFormat="1" ht="15" customHeight="1" x14ac:dyDescent="0.2"/>
    <row r="533" s="50" customFormat="1" ht="15" customHeight="1" x14ac:dyDescent="0.2"/>
    <row r="534" s="50" customFormat="1" ht="15" customHeight="1" x14ac:dyDescent="0.2"/>
    <row r="535" s="50" customFormat="1" ht="15" customHeight="1" x14ac:dyDescent="0.2"/>
    <row r="536" s="50" customFormat="1" ht="15" customHeight="1" x14ac:dyDescent="0.2"/>
    <row r="537" s="50" customFormat="1" ht="15" customHeight="1" x14ac:dyDescent="0.2"/>
    <row r="538" s="50" customFormat="1" ht="15" customHeight="1" x14ac:dyDescent="0.2"/>
    <row r="539" s="50" customFormat="1" ht="15" customHeight="1" x14ac:dyDescent="0.2"/>
    <row r="540" s="50" customFormat="1" ht="15" customHeight="1" x14ac:dyDescent="0.2"/>
    <row r="541" s="50" customFormat="1" ht="15" customHeight="1" x14ac:dyDescent="0.2"/>
    <row r="542" s="50" customFormat="1" ht="15" customHeight="1" x14ac:dyDescent="0.2"/>
    <row r="543" s="50" customFormat="1" ht="15" customHeight="1" x14ac:dyDescent="0.2"/>
    <row r="544" s="50" customFormat="1" ht="15" customHeight="1" x14ac:dyDescent="0.2"/>
    <row r="545" s="50" customFormat="1" ht="15" customHeight="1" x14ac:dyDescent="0.2"/>
    <row r="546" s="50" customFormat="1" ht="15" customHeight="1" x14ac:dyDescent="0.2"/>
    <row r="547" s="50" customFormat="1" ht="15" customHeight="1" x14ac:dyDescent="0.2"/>
    <row r="548" s="50" customFormat="1" ht="15" customHeight="1" x14ac:dyDescent="0.2"/>
    <row r="549" s="50" customFormat="1" ht="15" customHeight="1" x14ac:dyDescent="0.2"/>
    <row r="550" s="50" customFormat="1" ht="15" customHeight="1" x14ac:dyDescent="0.2"/>
    <row r="551" s="50" customFormat="1" ht="15" customHeight="1" x14ac:dyDescent="0.2"/>
    <row r="552" s="50" customFormat="1" ht="15" customHeight="1" x14ac:dyDescent="0.2"/>
    <row r="553" s="50" customFormat="1" ht="15" customHeight="1" x14ac:dyDescent="0.2"/>
    <row r="554" s="50" customFormat="1" ht="15" customHeight="1" x14ac:dyDescent="0.2"/>
    <row r="555" s="50" customFormat="1" ht="15" customHeight="1" x14ac:dyDescent="0.2"/>
    <row r="556" s="50" customFormat="1" ht="15" customHeight="1" x14ac:dyDescent="0.2"/>
    <row r="557" s="50" customFormat="1" ht="15" customHeight="1" x14ac:dyDescent="0.2"/>
    <row r="558" s="50" customFormat="1" ht="15" customHeight="1" x14ac:dyDescent="0.2"/>
    <row r="559" s="50" customFormat="1" ht="15" customHeight="1" x14ac:dyDescent="0.2"/>
    <row r="560" s="50" customFormat="1" ht="15" customHeight="1" x14ac:dyDescent="0.2"/>
    <row r="561" s="50" customFormat="1" ht="15" customHeight="1" x14ac:dyDescent="0.2"/>
    <row r="562" s="50" customFormat="1" ht="15" customHeight="1" x14ac:dyDescent="0.2"/>
    <row r="563" s="50" customFormat="1" ht="15" customHeight="1" x14ac:dyDescent="0.2"/>
    <row r="564" s="50" customFormat="1" ht="15" customHeight="1" x14ac:dyDescent="0.2"/>
    <row r="565" s="50" customFormat="1" ht="15" customHeight="1" x14ac:dyDescent="0.2"/>
    <row r="566" s="50" customFormat="1" ht="15" customHeight="1" x14ac:dyDescent="0.2"/>
    <row r="567" s="50" customFormat="1" ht="15" customHeight="1" x14ac:dyDescent="0.2"/>
    <row r="568" s="50" customFormat="1" ht="15" customHeight="1" x14ac:dyDescent="0.2"/>
    <row r="569" s="50" customFormat="1" ht="15" customHeight="1" x14ac:dyDescent="0.2"/>
    <row r="570" s="50" customFormat="1" ht="15" customHeight="1" x14ac:dyDescent="0.2"/>
    <row r="571" s="50" customFormat="1" ht="15" customHeight="1" x14ac:dyDescent="0.2"/>
    <row r="572" s="50" customFormat="1" ht="15" customHeight="1" x14ac:dyDescent="0.2"/>
    <row r="573" s="50" customFormat="1" ht="15" customHeight="1" x14ac:dyDescent="0.2"/>
    <row r="574" s="50" customFormat="1" ht="15" customHeight="1" x14ac:dyDescent="0.2"/>
    <row r="575" s="50" customFormat="1" ht="15" customHeight="1" x14ac:dyDescent="0.2"/>
    <row r="576" s="50" customFormat="1" ht="15" customHeight="1" x14ac:dyDescent="0.2"/>
    <row r="577" s="50" customFormat="1" ht="15" customHeight="1" x14ac:dyDescent="0.2"/>
    <row r="578" s="50" customFormat="1" ht="15" customHeight="1" x14ac:dyDescent="0.2"/>
    <row r="579" s="50" customFormat="1" ht="15" customHeight="1" x14ac:dyDescent="0.2"/>
    <row r="580" s="50" customFormat="1" ht="15" customHeight="1" x14ac:dyDescent="0.2"/>
    <row r="581" s="50" customFormat="1" ht="15" customHeight="1" x14ac:dyDescent="0.2"/>
    <row r="582" s="50" customFormat="1" ht="15" customHeight="1" x14ac:dyDescent="0.2"/>
    <row r="583" s="50" customFormat="1" ht="15" customHeight="1" x14ac:dyDescent="0.2"/>
    <row r="584" s="50" customFormat="1" ht="15" customHeight="1" x14ac:dyDescent="0.2"/>
    <row r="585" s="50" customFormat="1" ht="15" customHeight="1" x14ac:dyDescent="0.2"/>
    <row r="586" s="50" customFormat="1" ht="15" customHeight="1" x14ac:dyDescent="0.2"/>
    <row r="587" s="50" customFormat="1" ht="15" customHeight="1" x14ac:dyDescent="0.2"/>
    <row r="588" s="50" customFormat="1" ht="15" customHeight="1" x14ac:dyDescent="0.2"/>
    <row r="589" s="50" customFormat="1" ht="15" customHeight="1" x14ac:dyDescent="0.2"/>
    <row r="590" s="50" customFormat="1" ht="15" customHeight="1" x14ac:dyDescent="0.2"/>
    <row r="591" s="50" customFormat="1" ht="15" customHeight="1" x14ac:dyDescent="0.2"/>
    <row r="592" s="50" customFormat="1" ht="15" customHeight="1" x14ac:dyDescent="0.2"/>
    <row r="593" s="50" customFormat="1" ht="15" customHeight="1" x14ac:dyDescent="0.2"/>
    <row r="594" s="50" customFormat="1" ht="15" customHeight="1" x14ac:dyDescent="0.2"/>
    <row r="595" s="50" customFormat="1" ht="15" customHeight="1" x14ac:dyDescent="0.2"/>
    <row r="596" s="50" customFormat="1" ht="15" customHeight="1" x14ac:dyDescent="0.2"/>
    <row r="597" s="50" customFormat="1" ht="15" customHeight="1" x14ac:dyDescent="0.2"/>
    <row r="598" s="50" customFormat="1" ht="15" customHeight="1" x14ac:dyDescent="0.2"/>
    <row r="599" s="50" customFormat="1" ht="15" customHeight="1" x14ac:dyDescent="0.2"/>
    <row r="600" s="50" customFormat="1" ht="15" customHeight="1" x14ac:dyDescent="0.2"/>
    <row r="601" s="50" customFormat="1" ht="15" customHeight="1" x14ac:dyDescent="0.2"/>
    <row r="602" s="50" customFormat="1" ht="15" customHeight="1" x14ac:dyDescent="0.2"/>
    <row r="603" s="50" customFormat="1" ht="15" customHeight="1" x14ac:dyDescent="0.2"/>
    <row r="604" s="50" customFormat="1" ht="15" customHeight="1" x14ac:dyDescent="0.2"/>
    <row r="605" s="50" customFormat="1" ht="15" customHeight="1" x14ac:dyDescent="0.2"/>
    <row r="606" s="50" customFormat="1" ht="15" customHeight="1" x14ac:dyDescent="0.2"/>
    <row r="607" s="50" customFormat="1" ht="15" customHeight="1" x14ac:dyDescent="0.2"/>
    <row r="608" s="50" customFormat="1" ht="15" customHeight="1" x14ac:dyDescent="0.2"/>
    <row r="609" s="50" customFormat="1" ht="15" customHeight="1" x14ac:dyDescent="0.2"/>
    <row r="610" s="50" customFormat="1" ht="15" customHeight="1" x14ac:dyDescent="0.2"/>
    <row r="611" s="50" customFormat="1" ht="15" customHeight="1" x14ac:dyDescent="0.2"/>
    <row r="612" s="50" customFormat="1" ht="15" customHeight="1" x14ac:dyDescent="0.2"/>
    <row r="613" s="50" customFormat="1" ht="15" customHeight="1" x14ac:dyDescent="0.2"/>
    <row r="614" s="50" customFormat="1" ht="15" customHeight="1" x14ac:dyDescent="0.2"/>
    <row r="615" s="50" customFormat="1" ht="15" customHeight="1" x14ac:dyDescent="0.2"/>
    <row r="616" s="50" customFormat="1" ht="15" customHeight="1" x14ac:dyDescent="0.2"/>
    <row r="617" s="50" customFormat="1" ht="15" customHeight="1" x14ac:dyDescent="0.2"/>
    <row r="618" s="50" customFormat="1" ht="15" customHeight="1" x14ac:dyDescent="0.2"/>
    <row r="619" s="50" customFormat="1" ht="15" customHeight="1" x14ac:dyDescent="0.2"/>
    <row r="620" s="50" customFormat="1" ht="15" customHeight="1" x14ac:dyDescent="0.2"/>
    <row r="621" s="50" customFormat="1" ht="15" customHeight="1" x14ac:dyDescent="0.2"/>
    <row r="622" s="50" customFormat="1" ht="15" customHeight="1" x14ac:dyDescent="0.2"/>
    <row r="623" s="50" customFormat="1" ht="15" customHeight="1" x14ac:dyDescent="0.2"/>
    <row r="624" s="50" customFormat="1" ht="15" customHeight="1" x14ac:dyDescent="0.2"/>
    <row r="625" s="50" customFormat="1" ht="15" customHeight="1" x14ac:dyDescent="0.2"/>
    <row r="626" s="50" customFormat="1" ht="15" customHeight="1" x14ac:dyDescent="0.2"/>
    <row r="627" s="50" customFormat="1" ht="15" customHeight="1" x14ac:dyDescent="0.2"/>
    <row r="628" s="50" customFormat="1" ht="15" customHeight="1" x14ac:dyDescent="0.2"/>
    <row r="629" s="50" customFormat="1" ht="15" customHeight="1" x14ac:dyDescent="0.2"/>
    <row r="630" s="50" customFormat="1" ht="15" customHeight="1" x14ac:dyDescent="0.2"/>
    <row r="631" s="50" customFormat="1" ht="15" customHeight="1" x14ac:dyDescent="0.2"/>
    <row r="632" s="50" customFormat="1" ht="15" customHeight="1" x14ac:dyDescent="0.2"/>
    <row r="633" s="50" customFormat="1" ht="15" customHeight="1" x14ac:dyDescent="0.2"/>
    <row r="634" s="50" customFormat="1" ht="15" customHeight="1" x14ac:dyDescent="0.2"/>
    <row r="635" s="50" customFormat="1" ht="15" customHeight="1" x14ac:dyDescent="0.2"/>
    <row r="636" s="50" customFormat="1" ht="15" customHeight="1" x14ac:dyDescent="0.2"/>
    <row r="637" s="50" customFormat="1" ht="15" customHeight="1" x14ac:dyDescent="0.2"/>
    <row r="638" s="50" customFormat="1" ht="15" customHeight="1" x14ac:dyDescent="0.2"/>
    <row r="639" s="50" customFormat="1" ht="15" customHeight="1" x14ac:dyDescent="0.2"/>
    <row r="640" s="50" customFormat="1" ht="15" customHeight="1" x14ac:dyDescent="0.2"/>
    <row r="641" s="50" customFormat="1" ht="15" customHeight="1" x14ac:dyDescent="0.2"/>
    <row r="642" s="50" customFormat="1" ht="15" customHeight="1" x14ac:dyDescent="0.2"/>
    <row r="643" s="50" customFormat="1" ht="15" customHeight="1" x14ac:dyDescent="0.2"/>
    <row r="644" s="50" customFormat="1" ht="15" customHeight="1" x14ac:dyDescent="0.2"/>
    <row r="645" s="50" customFormat="1" ht="15" customHeight="1" x14ac:dyDescent="0.2"/>
    <row r="646" s="50" customFormat="1" ht="15" customHeight="1" x14ac:dyDescent="0.2"/>
    <row r="647" s="50" customFormat="1" ht="15" customHeight="1" x14ac:dyDescent="0.2"/>
    <row r="648" s="50" customFormat="1" ht="15" customHeight="1" x14ac:dyDescent="0.2"/>
    <row r="649" s="50" customFormat="1" ht="15" customHeight="1" x14ac:dyDescent="0.2"/>
    <row r="650" s="50" customFormat="1" ht="15" customHeight="1" x14ac:dyDescent="0.2"/>
    <row r="651" s="50" customFormat="1" ht="15" customHeight="1" x14ac:dyDescent="0.2"/>
    <row r="652" s="50" customFormat="1" ht="15" customHeight="1" x14ac:dyDescent="0.2"/>
    <row r="653" s="50" customFormat="1" ht="15" customHeight="1" x14ac:dyDescent="0.2"/>
    <row r="654" s="50" customFormat="1" ht="15" customHeight="1" x14ac:dyDescent="0.2"/>
    <row r="655" s="50" customFormat="1" ht="15" customHeight="1" x14ac:dyDescent="0.2"/>
    <row r="656" s="50" customFormat="1" ht="15" customHeight="1" x14ac:dyDescent="0.2"/>
    <row r="657" s="50" customFormat="1" ht="15" customHeight="1" x14ac:dyDescent="0.2"/>
    <row r="658" s="50" customFormat="1" ht="15" customHeight="1" x14ac:dyDescent="0.2"/>
    <row r="659" s="50" customFormat="1" ht="15" customHeight="1" x14ac:dyDescent="0.2"/>
    <row r="660" s="50" customFormat="1" ht="15" customHeight="1" x14ac:dyDescent="0.2"/>
    <row r="661" s="50" customFormat="1" ht="15" customHeight="1" x14ac:dyDescent="0.2"/>
    <row r="662" s="50" customFormat="1" ht="15" customHeight="1" x14ac:dyDescent="0.2"/>
    <row r="663" s="50" customFormat="1" ht="15" customHeight="1" x14ac:dyDescent="0.2"/>
    <row r="664" s="50" customFormat="1" ht="15" customHeight="1" x14ac:dyDescent="0.2"/>
    <row r="665" s="50" customFormat="1" ht="15" customHeight="1" x14ac:dyDescent="0.2"/>
    <row r="666" s="50" customFormat="1" ht="15" customHeight="1" x14ac:dyDescent="0.2"/>
    <row r="667" s="50" customFormat="1" ht="15" customHeight="1" x14ac:dyDescent="0.2"/>
    <row r="668" s="50" customFormat="1" ht="15" customHeight="1" x14ac:dyDescent="0.2"/>
    <row r="669" s="50" customFormat="1" ht="15" customHeight="1" x14ac:dyDescent="0.2"/>
    <row r="670" s="50" customFormat="1" ht="15" customHeight="1" x14ac:dyDescent="0.2"/>
    <row r="671" s="50" customFormat="1" ht="15" customHeight="1" x14ac:dyDescent="0.2"/>
    <row r="672" s="50" customFormat="1" ht="15" customHeight="1" x14ac:dyDescent="0.2"/>
    <row r="673" s="50" customFormat="1" ht="15" customHeight="1" x14ac:dyDescent="0.2"/>
    <row r="674" s="50" customFormat="1" ht="15" customHeight="1" x14ac:dyDescent="0.2"/>
    <row r="675" s="50" customFormat="1" ht="15" customHeight="1" x14ac:dyDescent="0.2"/>
    <row r="676" s="50" customFormat="1" ht="15" customHeight="1" x14ac:dyDescent="0.2"/>
    <row r="677" s="50" customFormat="1" ht="15" customHeight="1" x14ac:dyDescent="0.2"/>
    <row r="678" s="50" customFormat="1" ht="15" customHeight="1" x14ac:dyDescent="0.2"/>
    <row r="679" s="50" customFormat="1" ht="15" customHeight="1" x14ac:dyDescent="0.2"/>
    <row r="680" s="50" customFormat="1" ht="15" customHeight="1" x14ac:dyDescent="0.2"/>
    <row r="681" s="50" customFormat="1" ht="15" customHeight="1" x14ac:dyDescent="0.2"/>
    <row r="682" s="50" customFormat="1" ht="15" customHeight="1" x14ac:dyDescent="0.2"/>
    <row r="683" s="50" customFormat="1" ht="15" customHeight="1" x14ac:dyDescent="0.2"/>
    <row r="684" s="50" customFormat="1" ht="15" customHeight="1" x14ac:dyDescent="0.2"/>
    <row r="685" s="50" customFormat="1" ht="15" customHeight="1" x14ac:dyDescent="0.2"/>
    <row r="686" s="50" customFormat="1" ht="15" customHeight="1" x14ac:dyDescent="0.2"/>
    <row r="687" s="50" customFormat="1" ht="15" customHeight="1" x14ac:dyDescent="0.2"/>
    <row r="688" s="50" customFormat="1" ht="15" customHeight="1" x14ac:dyDescent="0.2"/>
    <row r="689" s="50" customFormat="1" ht="15" customHeight="1" x14ac:dyDescent="0.2"/>
    <row r="690" s="50" customFormat="1" ht="15" customHeight="1" x14ac:dyDescent="0.2"/>
    <row r="691" s="50" customFormat="1" ht="15" customHeight="1" x14ac:dyDescent="0.2"/>
    <row r="692" s="50" customFormat="1" ht="15" customHeight="1" x14ac:dyDescent="0.2"/>
    <row r="693" s="50" customFormat="1" ht="15" customHeight="1" x14ac:dyDescent="0.2"/>
    <row r="694" s="50" customFormat="1" ht="15" customHeight="1" x14ac:dyDescent="0.2"/>
    <row r="695" s="50" customFormat="1" ht="15" customHeight="1" x14ac:dyDescent="0.2"/>
    <row r="696" s="50" customFormat="1" ht="15" customHeight="1" x14ac:dyDescent="0.2"/>
    <row r="697" s="50" customFormat="1" ht="15" customHeight="1" x14ac:dyDescent="0.2"/>
    <row r="698" s="50" customFormat="1" ht="15" customHeight="1" x14ac:dyDescent="0.2"/>
    <row r="699" s="50" customFormat="1" ht="15" customHeight="1" x14ac:dyDescent="0.2"/>
    <row r="700" s="50" customFormat="1" ht="15" customHeight="1" x14ac:dyDescent="0.2"/>
    <row r="701" s="50" customFormat="1" ht="15" customHeight="1" x14ac:dyDescent="0.2"/>
    <row r="702" s="50" customFormat="1" ht="15" customHeight="1" x14ac:dyDescent="0.2"/>
    <row r="703" s="50" customFormat="1" ht="15" customHeight="1" x14ac:dyDescent="0.2"/>
    <row r="704" s="50" customFormat="1" ht="15" customHeight="1" x14ac:dyDescent="0.2"/>
    <row r="705" s="50" customFormat="1" ht="15" customHeight="1" x14ac:dyDescent="0.2"/>
    <row r="706" s="50" customFormat="1" ht="15" customHeight="1" x14ac:dyDescent="0.2"/>
    <row r="707" s="50" customFormat="1" ht="15" customHeight="1" x14ac:dyDescent="0.2"/>
    <row r="708" s="50" customFormat="1" ht="15" customHeight="1" x14ac:dyDescent="0.2"/>
    <row r="709" s="50" customFormat="1" ht="15" customHeight="1" x14ac:dyDescent="0.2"/>
    <row r="710" s="50" customFormat="1" ht="15" customHeight="1" x14ac:dyDescent="0.2"/>
    <row r="711" s="50" customFormat="1" ht="15" customHeight="1" x14ac:dyDescent="0.2"/>
    <row r="712" s="50" customFormat="1" ht="15" customHeight="1" x14ac:dyDescent="0.2"/>
    <row r="713" s="50" customFormat="1" ht="15" customHeight="1" x14ac:dyDescent="0.2"/>
    <row r="714" s="50" customFormat="1" ht="15" customHeight="1" x14ac:dyDescent="0.2"/>
    <row r="715" s="50" customFormat="1" ht="15" customHeight="1" x14ac:dyDescent="0.2"/>
    <row r="716" s="50" customFormat="1" ht="15" customHeight="1" x14ac:dyDescent="0.2"/>
    <row r="717" s="50" customFormat="1" ht="15" customHeight="1" x14ac:dyDescent="0.2"/>
    <row r="718" s="50" customFormat="1" ht="15" customHeight="1" x14ac:dyDescent="0.2"/>
    <row r="719" s="50" customFormat="1" ht="15" customHeight="1" x14ac:dyDescent="0.2"/>
    <row r="720" s="50" customFormat="1" ht="15" customHeight="1" x14ac:dyDescent="0.2"/>
    <row r="721" s="50" customFormat="1" ht="15" customHeight="1" x14ac:dyDescent="0.2"/>
    <row r="722" s="50" customFormat="1" ht="15" customHeight="1" x14ac:dyDescent="0.2"/>
    <row r="723" s="50" customFormat="1" ht="15" customHeight="1" x14ac:dyDescent="0.2"/>
    <row r="724" s="50" customFormat="1" ht="15" customHeight="1" x14ac:dyDescent="0.2"/>
    <row r="725" s="50" customFormat="1" ht="15" customHeight="1" x14ac:dyDescent="0.2"/>
    <row r="726" s="50" customFormat="1" ht="15" customHeight="1" x14ac:dyDescent="0.2"/>
    <row r="727" s="50" customFormat="1" ht="15" customHeight="1" x14ac:dyDescent="0.2"/>
    <row r="728" s="50" customFormat="1" ht="15" customHeight="1" x14ac:dyDescent="0.2"/>
    <row r="729" s="50" customFormat="1" ht="15" customHeight="1" x14ac:dyDescent="0.2"/>
    <row r="730" s="50" customFormat="1" ht="15" customHeight="1" x14ac:dyDescent="0.2"/>
    <row r="731" s="50" customFormat="1" ht="15" customHeight="1" x14ac:dyDescent="0.2"/>
  </sheetData>
  <mergeCells count="10">
    <mergeCell ref="C21:E21"/>
    <mergeCell ref="C25:E25"/>
    <mergeCell ref="B28:E28"/>
    <mergeCell ref="B31:E31"/>
    <mergeCell ref="A1:F1"/>
    <mergeCell ref="A2:F2"/>
    <mergeCell ref="A4:F4"/>
    <mergeCell ref="A6:F6"/>
    <mergeCell ref="A7:F7"/>
    <mergeCell ref="A8:F8"/>
  </mergeCells>
  <dataValidations count="1">
    <dataValidation type="list" allowBlank="1" showInputMessage="1" showErrorMessage="1" sqref="D24 B11:B14 D17:D19 B17:B20 B24 D11:D14">
      <formula1>"X"</formula1>
    </dataValidation>
  </dataValidations>
  <pageMargins left="0.75" right="0.75" top="0.75" bottom="0.5" header="0.5" footer="0.5"/>
  <pageSetup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27</vt:i4>
      </vt:variant>
    </vt:vector>
  </HeadingPairs>
  <TitlesOfParts>
    <vt:vector size="50" baseType="lpstr">
      <vt:lpstr>Instructions</vt:lpstr>
      <vt:lpstr>CO1</vt:lpstr>
      <vt:lpstr>Justification 1</vt:lpstr>
      <vt:lpstr>CO2</vt:lpstr>
      <vt:lpstr>Justification 2</vt:lpstr>
      <vt:lpstr>CO3</vt:lpstr>
      <vt:lpstr>Justification 3</vt:lpstr>
      <vt:lpstr>CO4</vt:lpstr>
      <vt:lpstr>Justification 4</vt:lpstr>
      <vt:lpstr>CO5</vt:lpstr>
      <vt:lpstr>Justification 5</vt:lpstr>
      <vt:lpstr>CO6</vt:lpstr>
      <vt:lpstr>Justification 6</vt:lpstr>
      <vt:lpstr>CO7</vt:lpstr>
      <vt:lpstr>Justification 7</vt:lpstr>
      <vt:lpstr>CO8</vt:lpstr>
      <vt:lpstr>Justification 8</vt:lpstr>
      <vt:lpstr>CO9</vt:lpstr>
      <vt:lpstr>Justification 9</vt:lpstr>
      <vt:lpstr>CO10</vt:lpstr>
      <vt:lpstr>Justification 10</vt:lpstr>
      <vt:lpstr>Prequals</vt:lpstr>
      <vt:lpstr>Ald Districts</vt:lpstr>
      <vt:lpstr>CO1net</vt:lpstr>
      <vt:lpstr>CO2net</vt:lpstr>
      <vt:lpstr>CO2sumPrevious</vt:lpstr>
      <vt:lpstr>CO3net</vt:lpstr>
      <vt:lpstr>CO3sumPrevious</vt:lpstr>
      <vt:lpstr>CO4net</vt:lpstr>
      <vt:lpstr>CO4sumPrevious</vt:lpstr>
      <vt:lpstr>CO5net</vt:lpstr>
      <vt:lpstr>CO5sumPrevious</vt:lpstr>
      <vt:lpstr>CO6net</vt:lpstr>
      <vt:lpstr>CO6sumPrevious</vt:lpstr>
      <vt:lpstr>CO7net</vt:lpstr>
      <vt:lpstr>CO7sumPrevious</vt:lpstr>
      <vt:lpstr>CO8net</vt:lpstr>
      <vt:lpstr>CO8sumPrevious</vt:lpstr>
      <vt:lpstr>CO9net</vt:lpstr>
      <vt:lpstr>CO9sumPrevious</vt:lpstr>
      <vt:lpstr>contract</vt:lpstr>
      <vt:lpstr>ContractName</vt:lpstr>
      <vt:lpstr>ContractNbr</vt:lpstr>
      <vt:lpstr>Firms</vt:lpstr>
      <vt:lpstr>FirmsAddress</vt:lpstr>
      <vt:lpstr>Mark</vt:lpstr>
      <vt:lpstr>Instructions!New_CO_Form_directions</vt:lpstr>
      <vt:lpstr>Original</vt:lpstr>
      <vt:lpstr>Prequals!Prequals_Names</vt:lpstr>
      <vt:lpstr>'CO1'!Print_Area</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Pohle</dc:creator>
  <cp:lastModifiedBy>Parker, Lesley</cp:lastModifiedBy>
  <cp:lastPrinted>2022-05-18T22:15:14Z</cp:lastPrinted>
  <dcterms:created xsi:type="dcterms:W3CDTF">2009-12-23T19:36:56Z</dcterms:created>
  <dcterms:modified xsi:type="dcterms:W3CDTF">2023-02-16T20:28:06Z</dcterms:modified>
</cp:coreProperties>
</file>