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7-2ndQtr\"/>
    </mc:Choice>
  </mc:AlternateContent>
  <bookViews>
    <workbookView xWindow="360" yWindow="75" windowWidth="18195" windowHeight="10290"/>
  </bookViews>
  <sheets>
    <sheet name="IBR" sheetId="6" r:id="rId1"/>
  </sheets>
  <calcPr calcId="162913"/>
</workbook>
</file>

<file path=xl/calcChain.xml><?xml version="1.0" encoding="utf-8"?>
<calcChain xmlns="http://schemas.openxmlformats.org/spreadsheetml/2006/main">
  <c r="D65" i="6" l="1"/>
  <c r="E65" i="6"/>
  <c r="C65" i="6"/>
  <c r="B65" i="6" l="1"/>
  <c r="F64" i="6"/>
  <c r="F63" i="6"/>
  <c r="F62" i="6"/>
  <c r="F61" i="6"/>
  <c r="F60" i="6"/>
  <c r="F59" i="6"/>
  <c r="E56" i="6"/>
  <c r="D56" i="6"/>
  <c r="C56" i="6"/>
  <c r="B56" i="6"/>
  <c r="F55" i="6"/>
  <c r="F54" i="6"/>
  <c r="F53" i="6"/>
  <c r="F52" i="6"/>
  <c r="F51" i="6"/>
  <c r="E48" i="6"/>
  <c r="D48" i="6"/>
  <c r="C48" i="6"/>
  <c r="B48" i="6"/>
  <c r="F47" i="6"/>
  <c r="F46" i="6"/>
  <c r="F45" i="6"/>
  <c r="E42" i="6"/>
  <c r="D42" i="6"/>
  <c r="C42" i="6"/>
  <c r="B42" i="6"/>
  <c r="F41" i="6"/>
  <c r="F40" i="6"/>
  <c r="F39" i="6"/>
  <c r="F38" i="6"/>
  <c r="F37" i="6"/>
  <c r="E34" i="6"/>
  <c r="D34" i="6"/>
  <c r="C34" i="6"/>
  <c r="B34" i="6"/>
  <c r="F33" i="6"/>
  <c r="F32" i="6"/>
  <c r="F31" i="6"/>
  <c r="E27" i="6"/>
  <c r="D27" i="6"/>
  <c r="C27" i="6"/>
  <c r="B27" i="6"/>
  <c r="F26" i="6"/>
  <c r="F25" i="6"/>
  <c r="F24" i="6"/>
  <c r="F23" i="6"/>
  <c r="F22" i="6"/>
  <c r="F21" i="6"/>
  <c r="F20" i="6"/>
  <c r="F19" i="6"/>
  <c r="F18" i="6"/>
  <c r="F17" i="6"/>
  <c r="F16" i="6"/>
  <c r="F15" i="6"/>
  <c r="F14" i="6"/>
  <c r="F13" i="6"/>
  <c r="F12" i="6"/>
  <c r="F11" i="6"/>
  <c r="F10" i="6"/>
  <c r="F9" i="6"/>
  <c r="F8" i="6"/>
  <c r="F7" i="6"/>
  <c r="F6" i="6"/>
  <c r="F5" i="6"/>
  <c r="F65" i="6" l="1"/>
  <c r="G64" i="6" s="1"/>
  <c r="F34" i="6"/>
  <c r="G32" i="6" s="1"/>
  <c r="F48" i="6"/>
  <c r="G48" i="6" s="1"/>
  <c r="F56" i="6"/>
  <c r="G56" i="6" s="1"/>
  <c r="F27" i="6"/>
  <c r="G10" i="6" s="1"/>
  <c r="F42" i="6"/>
  <c r="G40" i="6" s="1"/>
  <c r="G11" i="6" l="1"/>
  <c r="G63" i="6"/>
  <c r="G61" i="6"/>
  <c r="G59" i="6"/>
  <c r="G62" i="6"/>
  <c r="G60" i="6"/>
  <c r="G21" i="6"/>
  <c r="G38" i="6"/>
  <c r="G39" i="6"/>
  <c r="G37" i="6"/>
  <c r="G45" i="6"/>
  <c r="G46" i="6"/>
  <c r="G41" i="6"/>
  <c r="G31" i="6"/>
  <c r="G47" i="6"/>
  <c r="G14" i="6"/>
  <c r="G16" i="6"/>
  <c r="G5" i="6"/>
  <c r="G15" i="6"/>
  <c r="G20" i="6"/>
  <c r="G54" i="6"/>
  <c r="G25" i="6"/>
  <c r="G9" i="6"/>
  <c r="G18" i="6"/>
  <c r="G19" i="6"/>
  <c r="G53" i="6"/>
  <c r="G24" i="6"/>
  <c r="G8" i="6"/>
  <c r="G33" i="6"/>
  <c r="G13" i="6"/>
  <c r="G51" i="6"/>
  <c r="G22" i="6"/>
  <c r="G6" i="6"/>
  <c r="G52" i="6"/>
  <c r="G23" i="6"/>
  <c r="G7" i="6"/>
  <c r="G12" i="6"/>
  <c r="G17" i="6"/>
  <c r="G55" i="6"/>
  <c r="G26" i="6"/>
  <c r="G65" i="6" l="1"/>
  <c r="G42" i="6"/>
  <c r="G34" i="6"/>
  <c r="G27" i="6"/>
</calcChain>
</file>

<file path=xl/sharedStrings.xml><?xml version="1.0" encoding="utf-8"?>
<sst xmlns="http://schemas.openxmlformats.org/spreadsheetml/2006/main" count="96" uniqueCount="51">
  <si>
    <t>Q1</t>
  </si>
  <si>
    <t>Q2</t>
  </si>
  <si>
    <t>Q3</t>
  </si>
  <si>
    <t>Q4</t>
  </si>
  <si>
    <t>Total</t>
  </si>
  <si>
    <t>Homicide</t>
  </si>
  <si>
    <t>Arson</t>
  </si>
  <si>
    <t>Bribery</t>
  </si>
  <si>
    <t>Burglary</t>
  </si>
  <si>
    <t>Damage to Property</t>
  </si>
  <si>
    <t>Drug Offenses</t>
  </si>
  <si>
    <t>Embezzlement</t>
  </si>
  <si>
    <t>Extortion</t>
  </si>
  <si>
    <t>Fraud</t>
  </si>
  <si>
    <t>Gambling</t>
  </si>
  <si>
    <t>Larceny/Theft</t>
  </si>
  <si>
    <t>Motor Vehicle Theft</t>
  </si>
  <si>
    <t>Pornography</t>
  </si>
  <si>
    <t>Prostitution</t>
  </si>
  <si>
    <t>Robbery</t>
  </si>
  <si>
    <t>Sex Offenses, Forcible</t>
  </si>
  <si>
    <t>Sex Offenses, Non-Forcible</t>
  </si>
  <si>
    <t>Stolen Property</t>
  </si>
  <si>
    <t>Counterfeiting/Forgery</t>
  </si>
  <si>
    <t>%</t>
  </si>
  <si>
    <t>West</t>
  </si>
  <si>
    <t>South</t>
  </si>
  <si>
    <t>Central</t>
  </si>
  <si>
    <t>North</t>
  </si>
  <si>
    <t>East</t>
  </si>
  <si>
    <t>Male</t>
  </si>
  <si>
    <t>Female</t>
  </si>
  <si>
    <t>Unknown</t>
  </si>
  <si>
    <t>Asian</t>
  </si>
  <si>
    <t>African-American</t>
  </si>
  <si>
    <t>Native American</t>
  </si>
  <si>
    <t>Other</t>
  </si>
  <si>
    <t>Offenses</t>
  </si>
  <si>
    <t>Suspect- Sex</t>
  </si>
  <si>
    <t>Suspect- Race</t>
  </si>
  <si>
    <t>Victim- Sex</t>
  </si>
  <si>
    <t>Victim- Race</t>
  </si>
  <si>
    <t>District</t>
  </si>
  <si>
    <t>Incident Based Reporting (IBR) Offenses</t>
  </si>
  <si>
    <t>Caucasian</t>
  </si>
  <si>
    <t>Assault/Battery</t>
  </si>
  <si>
    <t>Kidnapping/Abduction</t>
  </si>
  <si>
    <t>Weapon Law Violations*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</si>
  <si>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</si>
  <si>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Due to the dynamic nature of data, this information is a snapshot in time as of the creation of this report. The processing of additional records and corrections will be reflected in updates to existing and future sections of this report.   Data generated on: 7/7/2017</t>
  </si>
  <si>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2017, Madison Police Department responded to 32,071 calls for service resulting in 3,186 IBR offenses.
In the second quarter 2017, Madison Police Department responded to 36,206 calls for service resulting in 3,312 IBR offenses.
In the third quarter 2017, Madison Police Department responded to xx,xxx calls for service resulting in x,xxx IBR offenses.
In the fourth quarter 2017, Madison Police Department responded to xx,xxx calls for service resulting in x,xxx IBR offenses.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</si>
</sst>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10">
    <border>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7">
    <xf numFmtId="0" fontId="0" fillId="0" borderId="0" xfId="0"/>
    <xf numFmtId="164" fontId="0" fillId="0" borderId="0" xfId="1" applyNumberFormat="1" applyFont="1" applyAlignment="1">
      <alignment horizontal="center"/>
    </xf>
    <xf numFmtId="0" fontId="0" fillId="0" borderId="0" xfId="0" applyAlignment="1"/>
    <xf numFmtId="0" fontId="2" fillId="0" borderId="5" xfId="0" applyFont="1" applyBorder="1" applyAlignment="1">
      <alignment wrapText="1"/>
    </xf>
    <xf numFmtId="0" fontId="2" fillId="0" borderId="0" xfId="0" applyFont="1" applyBorder="1" applyAlignment="1">
      <alignment wrapText="1"/>
    </xf>
    <xf numFmtId="0" fontId="0" fillId="0" borderId="0" xfId="0" applyAlignment="1">
      <alignment horizontal="center"/>
    </xf>
    <xf numFmtId="0" fontId="0" fillId="0" borderId="0" xfId="0"/>
    <xf numFmtId="0" fontId="0" fillId="0" borderId="0" xfId="0"/>
    <xf numFmtId="0" fontId="2" fillId="0" borderId="7" xfId="0" applyFont="1" applyBorder="1"/>
    <xf numFmtId="0" fontId="2" fillId="0" borderId="8" xfId="0" applyFont="1" applyBorder="1" applyAlignment="1">
      <alignment horizontal="center"/>
    </xf>
    <xf numFmtId="164" fontId="2" fillId="0" borderId="9" xfId="1" applyNumberFormat="1" applyFont="1" applyBorder="1" applyAlignment="1">
      <alignment horizontal="center"/>
    </xf>
    <xf numFmtId="0" fontId="0" fillId="0" borderId="0" xfId="0"/>
    <xf numFmtId="0" fontId="0" fillId="0" borderId="0" xfId="0"/>
    <xf numFmtId="0" fontId="0" fillId="0" borderId="0" xfId="0"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6" xfId="0" applyBorder="1" applyAlignment="1">
      <alignment horizontal="center"/>
    </xf>
    <xf numFmtId="0" fontId="3" fillId="2" borderId="0" xfId="0" applyFont="1" applyFill="1" applyAlignment="1">
      <alignment horizont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center"/>
    </xf>
  </cellXfs>
  <cellStyles count="3">
    <cellStyle name="Normal" xfId="0" builtinId="0"/>
    <cellStyle name="Normal 2" xfId="2"/>
    <cellStyle name="Percent" xfId="1" builtinId="5"/>
  </cellStyles>
  <dxfs count="55">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7" name="Table11" displayName="Table11" ref="A30:G34" totalsRowShown="0" headerRowDxfId="54" dataDxfId="53">
  <tableColumns count="7">
    <tableColumn id="1" name="Suspect- Sex"/>
    <tableColumn id="2" name="Q1" dataDxfId="52"/>
    <tableColumn id="3" name="Q2" dataDxfId="51"/>
    <tableColumn id="4" name="Q3" dataDxfId="50"/>
    <tableColumn id="5" name="Q4" dataDxfId="49"/>
    <tableColumn id="6" name="Total" dataDxfId="48"/>
    <tableColumn id="7" name="%" dataDxfId="47" dataCellStyle="Percent"/>
  </tableColumns>
  <tableStyleInfo name="TableStyleMedium9" showFirstColumn="0" showLastColumn="0" showRowStripes="1" showColumnStripes="0"/>
</table>
</file>

<file path=xl/tables/table2.xml><?xml version="1.0" encoding="utf-8"?>
<table xmlns="http://schemas.openxmlformats.org/spreadsheetml/2006/main" id="18" name="Table13" displayName="Table13" ref="A36:G42" totalsRowShown="0" headerRowDxfId="46" dataDxfId="45">
  <tableColumns count="7">
    <tableColumn id="1" name="Suspect- Race"/>
    <tableColumn id="2" name="Q1" dataDxfId="44"/>
    <tableColumn id="3" name="Q2" dataDxfId="43"/>
    <tableColumn id="4" name="Q3" dataDxfId="42"/>
    <tableColumn id="5" name="Q4" dataDxfId="41"/>
    <tableColumn id="6" name="Total" dataDxfId="40"/>
    <tableColumn id="7" name="%" dataDxfId="39" dataCellStyle="Percent"/>
  </tableColumns>
  <tableStyleInfo name="TableStyleMedium11" showFirstColumn="0" showLastColumn="0" showRowStripes="1" showColumnStripes="0"/>
</table>
</file>

<file path=xl/tables/table3.xml><?xml version="1.0" encoding="utf-8"?>
<table xmlns="http://schemas.openxmlformats.org/spreadsheetml/2006/main" id="19" name="Table1520" displayName="Table1520" ref="A4:G27" totalsRowShown="0" headerRowDxfId="38" dataDxfId="37">
  <tableColumns count="7">
    <tableColumn id="1" name="Offenses" totalsRowDxfId="36"/>
    <tableColumn id="2" name="Q1" dataDxfId="35" totalsRowDxfId="34"/>
    <tableColumn id="3" name="Q2" dataDxfId="33" totalsRowDxfId="32"/>
    <tableColumn id="4" name="Q3" dataDxfId="31" totalsRowDxfId="30"/>
    <tableColumn id="5" name="Q4" dataDxfId="29" totalsRowDxfId="28"/>
    <tableColumn id="6" name="Total" dataDxfId="27" totalsRowDxfId="26"/>
    <tableColumn id="7" name="%" dataDxfId="25" totalsRowDxfId="24" dataCellStyle="Percent"/>
  </tableColumns>
  <tableStyleInfo name="TableStyleMedium10" showFirstColumn="0" showLastColumn="0" showRowStripes="1" showColumnStripes="0"/>
</table>
</file>

<file path=xl/tables/table4.xml><?xml version="1.0" encoding="utf-8"?>
<table xmlns="http://schemas.openxmlformats.org/spreadsheetml/2006/main" id="20" name="Table17" displayName="Table17" ref="A58:G65" totalsRowShown="0" headerRowDxfId="23" dataDxfId="22">
  <tableColumns count="7">
    <tableColumn id="1" name="District"/>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7" showFirstColumn="0" showLastColumn="0" showRowStripes="1" showColumnStripes="0"/>
</table>
</file>

<file path=xl/tables/table5.xml><?xml version="1.0" encoding="utf-8"?>
<table xmlns="http://schemas.openxmlformats.org/spreadsheetml/2006/main" id="21" name="Table1219" displayName="Table1219" ref="A44:G48" totalsRowShown="0" headerRowDxfId="15" dataDxfId="14">
  <tableColumns count="7">
    <tableColumn id="1" name="Victim- Sex"/>
    <tableColumn id="2" name="Q1" dataDxfId="13"/>
    <tableColumn id="3" name="Q2" dataDxfId="12"/>
    <tableColumn id="4" name="Q3" dataDxfId="11"/>
    <tableColumn id="5" name="Q4" dataDxfId="10"/>
    <tableColumn id="6" name="Total" dataDxfId="9"/>
    <tableColumn id="7" name="%" dataDxfId="8" dataCellStyle="Percent">
      <calculatedColumnFormula>F45/$F$48</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22" name="Table1420" displayName="Table1420" ref="A50:G56" totalsRowShown="0" headerRowDxfId="7" dataDxfId="6">
  <tableColumns count="7">
    <tableColumn id="1" name="Victim- Race"/>
    <tableColumn id="2" name="Q1" dataDxfId="5"/>
    <tableColumn id="3" name="Q2" dataDxfId="4"/>
    <tableColumn id="4" name="Q3" dataDxfId="3"/>
    <tableColumn id="5" name="Q4" dataDxfId="2"/>
    <tableColumn id="6" name="Total" dataDxfId="1"/>
    <tableColumn id="7" name="%" dataDxfId="0" dataCellStyle="Percent">
      <calculatedColumnFormula>F51/$F$56</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tabSelected="1" topLeftCell="A10" workbookViewId="0">
      <selection activeCell="D32" sqref="D32"/>
    </sheetView>
  </sheetViews>
  <sheetFormatPr defaultRowHeight="15" x14ac:dyDescent="0.25"/>
  <cols>
    <col min="1" max="1" width="28.140625" style="6" bestFit="1" customWidth="1"/>
    <col min="2" max="16384" width="9.140625" style="6"/>
  </cols>
  <sheetData>
    <row r="1" spans="1:7" s="11" customFormat="1" ht="395.25" customHeight="1" x14ac:dyDescent="0.25">
      <c r="A1" s="14" t="s">
        <v>50</v>
      </c>
      <c r="B1" s="15"/>
      <c r="C1" s="15"/>
      <c r="D1" s="15"/>
      <c r="E1" s="15"/>
      <c r="F1" s="15"/>
      <c r="G1" s="16"/>
    </row>
    <row r="2" spans="1:7" s="11" customFormat="1" x14ac:dyDescent="0.25">
      <c r="A2" s="17"/>
      <c r="B2" s="17"/>
      <c r="C2" s="17"/>
      <c r="D2" s="17"/>
      <c r="E2" s="17"/>
      <c r="F2" s="17"/>
      <c r="G2" s="17"/>
    </row>
    <row r="3" spans="1:7" ht="15.75" x14ac:dyDescent="0.25">
      <c r="A3" s="22" t="s">
        <v>43</v>
      </c>
      <c r="B3" s="22"/>
      <c r="C3" s="22"/>
      <c r="D3" s="22"/>
      <c r="E3" s="22"/>
      <c r="F3" s="22"/>
      <c r="G3" s="22"/>
    </row>
    <row r="4" spans="1:7" x14ac:dyDescent="0.25">
      <c r="A4" s="6" t="s">
        <v>37</v>
      </c>
      <c r="B4" s="5" t="s">
        <v>0</v>
      </c>
      <c r="C4" s="5" t="s">
        <v>1</v>
      </c>
      <c r="D4" s="5" t="s">
        <v>2</v>
      </c>
      <c r="E4" s="5" t="s">
        <v>3</v>
      </c>
      <c r="F4" s="5" t="s">
        <v>4</v>
      </c>
      <c r="G4" s="5" t="s">
        <v>24</v>
      </c>
    </row>
    <row r="5" spans="1:7" x14ac:dyDescent="0.25">
      <c r="A5" s="6" t="s">
        <v>6</v>
      </c>
      <c r="B5" s="5">
        <v>3</v>
      </c>
      <c r="C5" s="5">
        <v>1</v>
      </c>
      <c r="D5" s="13"/>
      <c r="E5" s="5"/>
      <c r="F5" s="5">
        <f>SUM(B5:E5)</f>
        <v>4</v>
      </c>
      <c r="G5" s="1">
        <f>F5/$F$27</f>
        <v>6.1585835257890688E-4</v>
      </c>
    </row>
    <row r="6" spans="1:7" x14ac:dyDescent="0.25">
      <c r="A6" s="12" t="s">
        <v>45</v>
      </c>
      <c r="B6" s="5">
        <v>414</v>
      </c>
      <c r="C6" s="5">
        <v>458</v>
      </c>
      <c r="D6" s="5"/>
      <c r="E6" s="5"/>
      <c r="F6" s="5">
        <f t="shared" ref="F6:F26" si="0">SUM(B6:E6)</f>
        <v>872</v>
      </c>
      <c r="G6" s="1">
        <f t="shared" ref="G6:G26" si="1">F6/$F$27</f>
        <v>0.13425712086220171</v>
      </c>
    </row>
    <row r="7" spans="1:7" x14ac:dyDescent="0.25">
      <c r="A7" s="6" t="s">
        <v>7</v>
      </c>
      <c r="B7" s="5">
        <v>0</v>
      </c>
      <c r="C7" s="5">
        <v>0</v>
      </c>
      <c r="D7" s="5"/>
      <c r="E7" s="5"/>
      <c r="F7" s="5">
        <f t="shared" si="0"/>
        <v>0</v>
      </c>
      <c r="G7" s="1">
        <f t="shared" si="1"/>
        <v>0</v>
      </c>
    </row>
    <row r="8" spans="1:7" x14ac:dyDescent="0.25">
      <c r="A8" s="6" t="s">
        <v>8</v>
      </c>
      <c r="B8" s="5">
        <v>229</v>
      </c>
      <c r="C8" s="5">
        <v>201</v>
      </c>
      <c r="D8" s="5"/>
      <c r="E8" s="5"/>
      <c r="F8" s="5">
        <f t="shared" si="0"/>
        <v>430</v>
      </c>
      <c r="G8" s="1">
        <f t="shared" si="1"/>
        <v>6.6204772902232492E-2</v>
      </c>
    </row>
    <row r="9" spans="1:7" x14ac:dyDescent="0.25">
      <c r="A9" s="6" t="s">
        <v>23</v>
      </c>
      <c r="B9" s="5">
        <v>56</v>
      </c>
      <c r="C9" s="5">
        <v>31</v>
      </c>
      <c r="D9" s="5"/>
      <c r="E9" s="5"/>
      <c r="F9" s="5">
        <f t="shared" si="0"/>
        <v>87</v>
      </c>
      <c r="G9" s="1">
        <f t="shared" si="1"/>
        <v>1.3394919168591224E-2</v>
      </c>
    </row>
    <row r="10" spans="1:7" x14ac:dyDescent="0.25">
      <c r="A10" s="6" t="s">
        <v>9</v>
      </c>
      <c r="B10" s="5">
        <v>339</v>
      </c>
      <c r="C10" s="5">
        <v>436</v>
      </c>
      <c r="D10" s="5"/>
      <c r="E10" s="5"/>
      <c r="F10" s="5">
        <f t="shared" si="0"/>
        <v>775</v>
      </c>
      <c r="G10" s="1">
        <f t="shared" si="1"/>
        <v>0.11932255581216321</v>
      </c>
    </row>
    <row r="11" spans="1:7" x14ac:dyDescent="0.25">
      <c r="A11" s="6" t="s">
        <v>10</v>
      </c>
      <c r="B11" s="5">
        <v>242</v>
      </c>
      <c r="C11" s="5">
        <v>227</v>
      </c>
      <c r="D11" s="5"/>
      <c r="E11" s="5"/>
      <c r="F11" s="5">
        <f t="shared" si="0"/>
        <v>469</v>
      </c>
      <c r="G11" s="1">
        <f t="shared" si="1"/>
        <v>7.2209391839876833E-2</v>
      </c>
    </row>
    <row r="12" spans="1:7" x14ac:dyDescent="0.25">
      <c r="A12" s="6" t="s">
        <v>11</v>
      </c>
      <c r="B12" s="5">
        <v>11</v>
      </c>
      <c r="C12" s="5">
        <v>18</v>
      </c>
      <c r="D12" s="5"/>
      <c r="E12" s="5"/>
      <c r="F12" s="5">
        <f t="shared" si="0"/>
        <v>29</v>
      </c>
      <c r="G12" s="1">
        <f t="shared" si="1"/>
        <v>4.4649730561970745E-3</v>
      </c>
    </row>
    <row r="13" spans="1:7" x14ac:dyDescent="0.25">
      <c r="A13" s="6" t="s">
        <v>12</v>
      </c>
      <c r="B13" s="5">
        <v>3</v>
      </c>
      <c r="C13" s="5">
        <v>7</v>
      </c>
      <c r="D13" s="5"/>
      <c r="E13" s="5"/>
      <c r="F13" s="5">
        <f t="shared" si="0"/>
        <v>10</v>
      </c>
      <c r="G13" s="1">
        <f t="shared" si="1"/>
        <v>1.539645881447267E-3</v>
      </c>
    </row>
    <row r="14" spans="1:7" x14ac:dyDescent="0.25">
      <c r="A14" s="6" t="s">
        <v>13</v>
      </c>
      <c r="B14" s="5">
        <v>311</v>
      </c>
      <c r="C14" s="5">
        <v>303</v>
      </c>
      <c r="D14" s="5"/>
      <c r="E14" s="5"/>
      <c r="F14" s="5">
        <f t="shared" si="0"/>
        <v>614</v>
      </c>
      <c r="G14" s="1">
        <f t="shared" si="1"/>
        <v>9.4534257120862206E-2</v>
      </c>
    </row>
    <row r="15" spans="1:7" x14ac:dyDescent="0.25">
      <c r="A15" s="6" t="s">
        <v>14</v>
      </c>
      <c r="B15" s="5">
        <v>0</v>
      </c>
      <c r="C15" s="5">
        <v>0</v>
      </c>
      <c r="D15" s="5"/>
      <c r="E15" s="5"/>
      <c r="F15" s="5">
        <f t="shared" si="0"/>
        <v>0</v>
      </c>
      <c r="G15" s="1">
        <f t="shared" si="1"/>
        <v>0</v>
      </c>
    </row>
    <row r="16" spans="1:7" x14ac:dyDescent="0.25">
      <c r="A16" s="6" t="s">
        <v>5</v>
      </c>
      <c r="B16" s="5">
        <v>2</v>
      </c>
      <c r="C16" s="5">
        <v>4</v>
      </c>
      <c r="D16" s="5"/>
      <c r="E16" s="5"/>
      <c r="F16" s="5">
        <f t="shared" si="0"/>
        <v>6</v>
      </c>
      <c r="G16" s="1">
        <f t="shared" si="1"/>
        <v>9.2378752886836026E-4</v>
      </c>
    </row>
    <row r="17" spans="1:14" x14ac:dyDescent="0.25">
      <c r="A17" s="12" t="s">
        <v>46</v>
      </c>
      <c r="B17" s="5">
        <v>18</v>
      </c>
      <c r="C17" s="5">
        <v>19</v>
      </c>
      <c r="D17" s="5"/>
      <c r="E17" s="5"/>
      <c r="F17" s="5">
        <f t="shared" si="0"/>
        <v>37</v>
      </c>
      <c r="G17" s="1">
        <f t="shared" si="1"/>
        <v>5.6966897613548884E-3</v>
      </c>
    </row>
    <row r="18" spans="1:14" x14ac:dyDescent="0.25">
      <c r="A18" s="6" t="s">
        <v>15</v>
      </c>
      <c r="B18" s="5">
        <v>1321</v>
      </c>
      <c r="C18" s="5">
        <v>1341</v>
      </c>
      <c r="D18" s="5"/>
      <c r="E18" s="5"/>
      <c r="F18" s="5">
        <f t="shared" si="0"/>
        <v>2662</v>
      </c>
      <c r="G18" s="1">
        <f t="shared" si="1"/>
        <v>0.40985373364126249</v>
      </c>
    </row>
    <row r="19" spans="1:14" x14ac:dyDescent="0.25">
      <c r="A19" s="6" t="s">
        <v>16</v>
      </c>
      <c r="B19" s="5">
        <v>85</v>
      </c>
      <c r="C19" s="5">
        <v>77</v>
      </c>
      <c r="D19" s="5"/>
      <c r="E19" s="5"/>
      <c r="F19" s="5">
        <f t="shared" si="0"/>
        <v>162</v>
      </c>
      <c r="G19" s="1">
        <f t="shared" si="1"/>
        <v>2.4942263279445726E-2</v>
      </c>
    </row>
    <row r="20" spans="1:14" x14ac:dyDescent="0.25">
      <c r="A20" s="6" t="s">
        <v>17</v>
      </c>
      <c r="B20" s="5">
        <v>7</v>
      </c>
      <c r="C20" s="5">
        <v>9</v>
      </c>
      <c r="D20" s="5"/>
      <c r="E20" s="5"/>
      <c r="F20" s="5">
        <f t="shared" si="0"/>
        <v>16</v>
      </c>
      <c r="G20" s="1">
        <f t="shared" si="1"/>
        <v>2.4634334103156275E-3</v>
      </c>
    </row>
    <row r="21" spans="1:14" x14ac:dyDescent="0.25">
      <c r="A21" s="6" t="s">
        <v>18</v>
      </c>
      <c r="B21" s="5">
        <v>2</v>
      </c>
      <c r="C21" s="5">
        <v>2</v>
      </c>
      <c r="D21" s="5"/>
      <c r="E21" s="5"/>
      <c r="F21" s="5">
        <f t="shared" si="0"/>
        <v>4</v>
      </c>
      <c r="G21" s="1">
        <f t="shared" si="1"/>
        <v>6.1585835257890688E-4</v>
      </c>
    </row>
    <row r="22" spans="1:14" x14ac:dyDescent="0.25">
      <c r="A22" s="6" t="s">
        <v>19</v>
      </c>
      <c r="B22" s="5">
        <v>42</v>
      </c>
      <c r="C22" s="5">
        <v>70</v>
      </c>
      <c r="D22" s="5"/>
      <c r="E22" s="5"/>
      <c r="F22" s="5">
        <f t="shared" si="0"/>
        <v>112</v>
      </c>
      <c r="G22" s="1">
        <f t="shared" si="1"/>
        <v>1.724403387220939E-2</v>
      </c>
    </row>
    <row r="23" spans="1:14" x14ac:dyDescent="0.25">
      <c r="A23" s="6" t="s">
        <v>20</v>
      </c>
      <c r="B23" s="5">
        <v>43</v>
      </c>
      <c r="C23" s="5">
        <v>40</v>
      </c>
      <c r="D23" s="5"/>
      <c r="E23" s="5"/>
      <c r="F23" s="5">
        <f t="shared" si="0"/>
        <v>83</v>
      </c>
      <c r="G23" s="1">
        <f t="shared" si="1"/>
        <v>1.2779060816012317E-2</v>
      </c>
    </row>
    <row r="24" spans="1:14" x14ac:dyDescent="0.25">
      <c r="A24" s="6" t="s">
        <v>21</v>
      </c>
      <c r="B24" s="5">
        <v>1</v>
      </c>
      <c r="C24" s="5">
        <v>1</v>
      </c>
      <c r="D24" s="5"/>
      <c r="E24" s="5"/>
      <c r="F24" s="5">
        <f t="shared" si="0"/>
        <v>2</v>
      </c>
      <c r="G24" s="1">
        <f t="shared" si="1"/>
        <v>3.0792917628945344E-4</v>
      </c>
    </row>
    <row r="25" spans="1:14" x14ac:dyDescent="0.25">
      <c r="A25" s="6" t="s">
        <v>22</v>
      </c>
      <c r="B25" s="5">
        <v>8</v>
      </c>
      <c r="C25" s="5">
        <v>4</v>
      </c>
      <c r="D25" s="5"/>
      <c r="E25" s="5"/>
      <c r="F25" s="5">
        <f t="shared" si="0"/>
        <v>12</v>
      </c>
      <c r="G25" s="1">
        <f t="shared" si="1"/>
        <v>1.8475750577367205E-3</v>
      </c>
    </row>
    <row r="26" spans="1:14" x14ac:dyDescent="0.25">
      <c r="A26" s="12" t="s">
        <v>47</v>
      </c>
      <c r="B26" s="5">
        <v>47</v>
      </c>
      <c r="C26" s="5">
        <v>62</v>
      </c>
      <c r="D26" s="5"/>
      <c r="E26" s="5"/>
      <c r="F26" s="5">
        <f t="shared" si="0"/>
        <v>109</v>
      </c>
      <c r="G26" s="1">
        <f t="shared" si="1"/>
        <v>1.6782140107775213E-2</v>
      </c>
    </row>
    <row r="27" spans="1:14" x14ac:dyDescent="0.25">
      <c r="A27" s="8" t="s">
        <v>4</v>
      </c>
      <c r="B27" s="9">
        <f>SUM(B5:B26)</f>
        <v>3184</v>
      </c>
      <c r="C27" s="9">
        <f t="shared" ref="C27:F27" si="2">SUM(C5:C26)</f>
        <v>3311</v>
      </c>
      <c r="D27" s="9">
        <f t="shared" si="2"/>
        <v>0</v>
      </c>
      <c r="E27" s="9">
        <f t="shared" si="2"/>
        <v>0</v>
      </c>
      <c r="F27" s="9">
        <f t="shared" si="2"/>
        <v>6495</v>
      </c>
      <c r="G27" s="10">
        <f>SUBTOTAL(109,G5:G26)</f>
        <v>0.99999999999999989</v>
      </c>
    </row>
    <row r="28" spans="1:14" s="12" customFormat="1" ht="67.5" customHeight="1" x14ac:dyDescent="0.25">
      <c r="A28" s="23" t="s">
        <v>48</v>
      </c>
      <c r="B28" s="24"/>
      <c r="C28" s="24"/>
      <c r="D28" s="24"/>
      <c r="E28" s="24"/>
      <c r="F28" s="24"/>
      <c r="G28" s="25"/>
    </row>
    <row r="29" spans="1:14" s="12" customFormat="1" x14ac:dyDescent="0.25">
      <c r="A29" s="26"/>
      <c r="B29" s="26"/>
      <c r="C29" s="26"/>
      <c r="D29" s="26"/>
      <c r="E29" s="26"/>
      <c r="F29" s="26"/>
      <c r="G29" s="26"/>
    </row>
    <row r="30" spans="1:14" x14ac:dyDescent="0.25">
      <c r="A30" s="6" t="s">
        <v>38</v>
      </c>
      <c r="B30" s="5" t="s">
        <v>0</v>
      </c>
      <c r="C30" s="5" t="s">
        <v>1</v>
      </c>
      <c r="D30" s="5" t="s">
        <v>2</v>
      </c>
      <c r="E30" s="5" t="s">
        <v>3</v>
      </c>
      <c r="F30" s="5" t="s">
        <v>4</v>
      </c>
      <c r="G30" s="5" t="s">
        <v>24</v>
      </c>
      <c r="I30" s="5"/>
      <c r="J30" s="5"/>
      <c r="K30" s="5"/>
      <c r="L30" s="5"/>
      <c r="M30" s="5"/>
      <c r="N30" s="5"/>
    </row>
    <row r="31" spans="1:14" x14ac:dyDescent="0.25">
      <c r="A31" s="6" t="s">
        <v>30</v>
      </c>
      <c r="B31" s="5">
        <v>1026</v>
      </c>
      <c r="C31" s="5">
        <v>1071</v>
      </c>
      <c r="D31" s="5"/>
      <c r="E31" s="5"/>
      <c r="F31" s="5">
        <f>SUM(B31:E31)</f>
        <v>2097</v>
      </c>
      <c r="G31" s="1">
        <f>F31/$F$34</f>
        <v>0.67039641943734019</v>
      </c>
      <c r="I31" s="5"/>
      <c r="J31" s="5"/>
      <c r="K31" s="5"/>
      <c r="L31" s="5"/>
      <c r="M31" s="5"/>
      <c r="N31" s="1"/>
    </row>
    <row r="32" spans="1:14" x14ac:dyDescent="0.25">
      <c r="A32" s="6" t="s">
        <v>31</v>
      </c>
      <c r="B32" s="5">
        <v>455</v>
      </c>
      <c r="C32" s="5">
        <v>529</v>
      </c>
      <c r="D32" s="5"/>
      <c r="E32" s="5"/>
      <c r="F32" s="5">
        <f t="shared" ref="F32:F33" si="3">SUM(B32:E32)</f>
        <v>984</v>
      </c>
      <c r="G32" s="1">
        <f>F32/$F$34</f>
        <v>0.31457800511508949</v>
      </c>
      <c r="I32" s="5"/>
      <c r="J32" s="5"/>
      <c r="K32" s="5"/>
      <c r="L32" s="5"/>
      <c r="M32" s="5"/>
      <c r="N32" s="1"/>
    </row>
    <row r="33" spans="1:14" x14ac:dyDescent="0.25">
      <c r="A33" s="6" t="s">
        <v>32</v>
      </c>
      <c r="B33" s="5">
        <v>28</v>
      </c>
      <c r="C33" s="5">
        <v>19</v>
      </c>
      <c r="D33" s="5"/>
      <c r="E33" s="5"/>
      <c r="F33" s="5">
        <f t="shared" si="3"/>
        <v>47</v>
      </c>
      <c r="G33" s="1">
        <f>F33/$F$34</f>
        <v>1.5025575447570333E-2</v>
      </c>
      <c r="I33" s="5"/>
      <c r="J33" s="5"/>
      <c r="K33" s="5"/>
      <c r="L33" s="5"/>
      <c r="M33" s="5"/>
      <c r="N33" s="1"/>
    </row>
    <row r="34" spans="1:14" x14ac:dyDescent="0.25">
      <c r="A34" s="8" t="s">
        <v>4</v>
      </c>
      <c r="B34" s="9">
        <f>SUM(B31:B33)</f>
        <v>1509</v>
      </c>
      <c r="C34" s="9">
        <f t="shared" ref="C34:F34" si="4">SUM(C31:C33)</f>
        <v>1619</v>
      </c>
      <c r="D34" s="9">
        <f t="shared" si="4"/>
        <v>0</v>
      </c>
      <c r="E34" s="9">
        <f t="shared" si="4"/>
        <v>0</v>
      </c>
      <c r="F34" s="9">
        <f t="shared" si="4"/>
        <v>3128</v>
      </c>
      <c r="G34" s="10">
        <f>SUBTOTAL(109,G31:G33)</f>
        <v>1</v>
      </c>
      <c r="I34" s="5"/>
      <c r="J34" s="5"/>
      <c r="K34" s="5"/>
      <c r="L34" s="5"/>
      <c r="M34" s="5"/>
      <c r="N34" s="1"/>
    </row>
    <row r="35" spans="1:14" x14ac:dyDescent="0.25">
      <c r="A35" s="26"/>
      <c r="B35" s="26"/>
      <c r="C35" s="26"/>
      <c r="D35" s="26"/>
      <c r="E35" s="26"/>
      <c r="F35" s="26"/>
      <c r="G35" s="26"/>
      <c r="I35" s="2"/>
      <c r="J35" s="2"/>
      <c r="K35" s="2"/>
      <c r="L35" s="2"/>
      <c r="M35" s="2"/>
      <c r="N35" s="2"/>
    </row>
    <row r="36" spans="1:14" x14ac:dyDescent="0.25">
      <c r="A36" s="6" t="s">
        <v>39</v>
      </c>
      <c r="B36" s="5" t="s">
        <v>0</v>
      </c>
      <c r="C36" s="5" t="s">
        <v>1</v>
      </c>
      <c r="D36" s="5" t="s">
        <v>2</v>
      </c>
      <c r="E36" s="5" t="s">
        <v>3</v>
      </c>
      <c r="F36" s="5" t="s">
        <v>4</v>
      </c>
      <c r="G36" s="5" t="s">
        <v>24</v>
      </c>
      <c r="I36" s="5"/>
      <c r="J36" s="5"/>
      <c r="K36" s="5"/>
      <c r="L36" s="5"/>
      <c r="M36" s="5"/>
      <c r="N36" s="5"/>
    </row>
    <row r="37" spans="1:14" x14ac:dyDescent="0.25">
      <c r="A37" s="6" t="s">
        <v>33</v>
      </c>
      <c r="B37" s="5">
        <v>31</v>
      </c>
      <c r="C37" s="5">
        <v>20</v>
      </c>
      <c r="D37" s="5"/>
      <c r="E37" s="5"/>
      <c r="F37" s="5">
        <f>SUM(B37:E37)</f>
        <v>51</v>
      </c>
      <c r="G37" s="1">
        <f>F37/$F$42</f>
        <v>1.6304347826086956E-2</v>
      </c>
      <c r="I37" s="5"/>
      <c r="J37" s="5"/>
      <c r="K37" s="5"/>
      <c r="L37" s="5"/>
      <c r="M37" s="5"/>
      <c r="N37" s="1"/>
    </row>
    <row r="38" spans="1:14" x14ac:dyDescent="0.25">
      <c r="A38" s="6" t="s">
        <v>34</v>
      </c>
      <c r="B38" s="5">
        <v>718</v>
      </c>
      <c r="C38" s="5">
        <v>862</v>
      </c>
      <c r="D38" s="5"/>
      <c r="E38" s="5"/>
      <c r="F38" s="5">
        <f t="shared" ref="F38:F41" si="5">SUM(B38:E38)</f>
        <v>1580</v>
      </c>
      <c r="G38" s="1">
        <f>F38/$F$42</f>
        <v>0.50511508951406647</v>
      </c>
      <c r="I38" s="5"/>
      <c r="J38" s="5"/>
      <c r="K38" s="5"/>
      <c r="L38" s="5"/>
      <c r="M38" s="5"/>
      <c r="N38" s="1"/>
    </row>
    <row r="39" spans="1:14" x14ac:dyDescent="0.25">
      <c r="A39" s="6" t="s">
        <v>35</v>
      </c>
      <c r="B39" s="5">
        <v>6</v>
      </c>
      <c r="C39" s="5">
        <v>6</v>
      </c>
      <c r="D39" s="5"/>
      <c r="E39" s="5"/>
      <c r="F39" s="5">
        <f t="shared" si="5"/>
        <v>12</v>
      </c>
      <c r="G39" s="1">
        <f>F39/$F$42</f>
        <v>3.8363171355498722E-3</v>
      </c>
      <c r="I39" s="5"/>
      <c r="J39" s="5"/>
      <c r="K39" s="5"/>
      <c r="L39" s="5"/>
      <c r="M39" s="5"/>
      <c r="N39" s="1"/>
    </row>
    <row r="40" spans="1:14" x14ac:dyDescent="0.25">
      <c r="A40" s="12" t="s">
        <v>36</v>
      </c>
      <c r="B40" s="5">
        <v>118</v>
      </c>
      <c r="C40" s="5">
        <v>96</v>
      </c>
      <c r="D40" s="5"/>
      <c r="E40" s="5"/>
      <c r="F40" s="5">
        <f t="shared" si="5"/>
        <v>214</v>
      </c>
      <c r="G40" s="1">
        <f>F40/$F$42</f>
        <v>6.8414322250639384E-2</v>
      </c>
      <c r="I40" s="5"/>
      <c r="J40" s="5"/>
      <c r="K40" s="5"/>
      <c r="L40" s="5"/>
      <c r="M40" s="5"/>
      <c r="N40" s="1"/>
    </row>
    <row r="41" spans="1:14" x14ac:dyDescent="0.25">
      <c r="A41" s="7" t="s">
        <v>44</v>
      </c>
      <c r="B41" s="5">
        <v>636</v>
      </c>
      <c r="C41" s="5">
        <v>635</v>
      </c>
      <c r="D41" s="5"/>
      <c r="E41" s="5"/>
      <c r="F41" s="5">
        <f t="shared" si="5"/>
        <v>1271</v>
      </c>
      <c r="G41" s="1">
        <f>F41/$F$42</f>
        <v>0.4063299232736573</v>
      </c>
      <c r="I41" s="5"/>
      <c r="J41" s="5"/>
      <c r="K41" s="5"/>
      <c r="L41" s="5"/>
      <c r="M41" s="5"/>
      <c r="N41" s="1"/>
    </row>
    <row r="42" spans="1:14" x14ac:dyDescent="0.25">
      <c r="A42" s="8" t="s">
        <v>4</v>
      </c>
      <c r="B42" s="9">
        <f>SUM(B37:B41)</f>
        <v>1509</v>
      </c>
      <c r="C42" s="9">
        <f t="shared" ref="C42:F42" si="6">SUM(C37:C41)</f>
        <v>1619</v>
      </c>
      <c r="D42" s="9">
        <f t="shared" si="6"/>
        <v>0</v>
      </c>
      <c r="E42" s="9">
        <f t="shared" si="6"/>
        <v>0</v>
      </c>
      <c r="F42" s="9">
        <f t="shared" si="6"/>
        <v>3128</v>
      </c>
      <c r="G42" s="10">
        <f>SUBTOTAL(109,G37:G41)</f>
        <v>1</v>
      </c>
      <c r="I42" s="5"/>
      <c r="J42" s="5"/>
      <c r="K42" s="5"/>
      <c r="L42" s="5"/>
      <c r="M42" s="5"/>
      <c r="N42" s="1"/>
    </row>
    <row r="43" spans="1:14" x14ac:dyDescent="0.25">
      <c r="A43" s="26"/>
      <c r="B43" s="26"/>
      <c r="C43" s="26"/>
      <c r="D43" s="26"/>
      <c r="E43" s="26"/>
      <c r="F43" s="26"/>
      <c r="G43" s="26"/>
    </row>
    <row r="44" spans="1:14" x14ac:dyDescent="0.25">
      <c r="A44" s="6" t="s">
        <v>40</v>
      </c>
      <c r="B44" s="5" t="s">
        <v>0</v>
      </c>
      <c r="C44" s="5" t="s">
        <v>1</v>
      </c>
      <c r="D44" s="5" t="s">
        <v>2</v>
      </c>
      <c r="E44" s="5" t="s">
        <v>3</v>
      </c>
      <c r="F44" s="5" t="s">
        <v>4</v>
      </c>
      <c r="G44" s="5" t="s">
        <v>24</v>
      </c>
    </row>
    <row r="45" spans="1:14" x14ac:dyDescent="0.25">
      <c r="A45" s="6" t="s">
        <v>30</v>
      </c>
      <c r="B45" s="5">
        <v>947</v>
      </c>
      <c r="C45" s="5">
        <v>1081</v>
      </c>
      <c r="D45" s="5"/>
      <c r="E45" s="5"/>
      <c r="F45" s="5">
        <f>SUM(B45:E45)</f>
        <v>2028</v>
      </c>
      <c r="G45" s="1">
        <f t="shared" ref="G45:G48" si="7">F45/$F$48</f>
        <v>0.47162790697674417</v>
      </c>
    </row>
    <row r="46" spans="1:14" x14ac:dyDescent="0.25">
      <c r="A46" s="6" t="s">
        <v>31</v>
      </c>
      <c r="B46" s="5">
        <v>1088</v>
      </c>
      <c r="C46" s="5">
        <v>1172</v>
      </c>
      <c r="D46" s="5"/>
      <c r="E46" s="5"/>
      <c r="F46" s="5">
        <f t="shared" ref="F46:F47" si="8">SUM(B46:E46)</f>
        <v>2260</v>
      </c>
      <c r="G46" s="1">
        <f t="shared" si="7"/>
        <v>0.52558139534883719</v>
      </c>
    </row>
    <row r="47" spans="1:14" x14ac:dyDescent="0.25">
      <c r="A47" s="6" t="s">
        <v>32</v>
      </c>
      <c r="B47" s="5">
        <v>5</v>
      </c>
      <c r="C47" s="5">
        <v>7</v>
      </c>
      <c r="D47" s="5"/>
      <c r="E47" s="5"/>
      <c r="F47" s="5">
        <f t="shared" si="8"/>
        <v>12</v>
      </c>
      <c r="G47" s="1">
        <f t="shared" si="7"/>
        <v>2.7906976744186047E-3</v>
      </c>
    </row>
    <row r="48" spans="1:14" x14ac:dyDescent="0.25">
      <c r="A48" s="8" t="s">
        <v>4</v>
      </c>
      <c r="B48" s="9">
        <f>SUM(B45:B47)</f>
        <v>2040</v>
      </c>
      <c r="C48" s="9">
        <f t="shared" ref="C48:F48" si="9">SUM(C45:C47)</f>
        <v>2260</v>
      </c>
      <c r="D48" s="9">
        <f t="shared" si="9"/>
        <v>0</v>
      </c>
      <c r="E48" s="9">
        <f t="shared" si="9"/>
        <v>0</v>
      </c>
      <c r="F48" s="9">
        <f t="shared" si="9"/>
        <v>4300</v>
      </c>
      <c r="G48" s="10">
        <f t="shared" si="7"/>
        <v>1</v>
      </c>
    </row>
    <row r="49" spans="1:7" x14ac:dyDescent="0.25">
      <c r="A49" s="26"/>
      <c r="B49" s="26"/>
      <c r="C49" s="26"/>
      <c r="D49" s="26"/>
      <c r="E49" s="26"/>
      <c r="F49" s="26"/>
      <c r="G49" s="26"/>
    </row>
    <row r="50" spans="1:7" x14ac:dyDescent="0.25">
      <c r="A50" s="6" t="s">
        <v>41</v>
      </c>
      <c r="B50" s="5" t="s">
        <v>0</v>
      </c>
      <c r="C50" s="5" t="s">
        <v>1</v>
      </c>
      <c r="D50" s="5" t="s">
        <v>2</v>
      </c>
      <c r="E50" s="5" t="s">
        <v>3</v>
      </c>
      <c r="F50" s="5" t="s">
        <v>4</v>
      </c>
      <c r="G50" s="5" t="s">
        <v>24</v>
      </c>
    </row>
    <row r="51" spans="1:7" x14ac:dyDescent="0.25">
      <c r="A51" s="6" t="s">
        <v>33</v>
      </c>
      <c r="B51" s="5">
        <v>83</v>
      </c>
      <c r="C51" s="5">
        <v>83</v>
      </c>
      <c r="D51" s="5"/>
      <c r="E51" s="5"/>
      <c r="F51" s="5">
        <f>SUM(B51:E51)</f>
        <v>166</v>
      </c>
      <c r="G51" s="1">
        <f t="shared" ref="G51:G56" si="10">F51/$F$56</f>
        <v>3.8604651162790694E-2</v>
      </c>
    </row>
    <row r="52" spans="1:7" x14ac:dyDescent="0.25">
      <c r="A52" s="6" t="s">
        <v>34</v>
      </c>
      <c r="B52" s="5">
        <v>380</v>
      </c>
      <c r="C52" s="5">
        <v>416</v>
      </c>
      <c r="D52" s="5"/>
      <c r="E52" s="5"/>
      <c r="F52" s="5">
        <f t="shared" ref="F52:F55" si="11">SUM(B52:E52)</f>
        <v>796</v>
      </c>
      <c r="G52" s="1">
        <f t="shared" si="10"/>
        <v>0.18511627906976744</v>
      </c>
    </row>
    <row r="53" spans="1:7" x14ac:dyDescent="0.25">
      <c r="A53" s="6" t="s">
        <v>35</v>
      </c>
      <c r="B53" s="5">
        <v>2</v>
      </c>
      <c r="C53" s="5">
        <v>10</v>
      </c>
      <c r="D53" s="5"/>
      <c r="E53" s="5"/>
      <c r="F53" s="5">
        <f t="shared" si="11"/>
        <v>12</v>
      </c>
      <c r="G53" s="1">
        <f t="shared" si="10"/>
        <v>2.7906976744186047E-3</v>
      </c>
    </row>
    <row r="54" spans="1:7" x14ac:dyDescent="0.25">
      <c r="A54" s="12" t="s">
        <v>36</v>
      </c>
      <c r="B54" s="5">
        <v>203</v>
      </c>
      <c r="C54" s="5">
        <v>278</v>
      </c>
      <c r="D54" s="5"/>
      <c r="E54" s="5"/>
      <c r="F54" s="5">
        <f t="shared" si="11"/>
        <v>481</v>
      </c>
      <c r="G54" s="1">
        <f t="shared" si="10"/>
        <v>0.11186046511627908</v>
      </c>
    </row>
    <row r="55" spans="1:7" x14ac:dyDescent="0.25">
      <c r="A55" s="7" t="s">
        <v>44</v>
      </c>
      <c r="B55" s="5">
        <v>1372</v>
      </c>
      <c r="C55" s="5">
        <v>1473</v>
      </c>
      <c r="D55" s="5"/>
      <c r="E55" s="5"/>
      <c r="F55" s="5">
        <f t="shared" si="11"/>
        <v>2845</v>
      </c>
      <c r="G55" s="1">
        <f t="shared" si="10"/>
        <v>0.66162790697674423</v>
      </c>
    </row>
    <row r="56" spans="1:7" x14ac:dyDescent="0.25">
      <c r="A56" s="8" t="s">
        <v>4</v>
      </c>
      <c r="B56" s="9">
        <f>SUM(B51:B55)</f>
        <v>2040</v>
      </c>
      <c r="C56" s="9">
        <f t="shared" ref="C56:F56" si="12">SUM(C51:C55)</f>
        <v>2260</v>
      </c>
      <c r="D56" s="9">
        <f t="shared" si="12"/>
        <v>0</v>
      </c>
      <c r="E56" s="9">
        <f t="shared" si="12"/>
        <v>0</v>
      </c>
      <c r="F56" s="9">
        <f t="shared" si="12"/>
        <v>4300</v>
      </c>
      <c r="G56" s="10">
        <f t="shared" si="10"/>
        <v>1</v>
      </c>
    </row>
    <row r="57" spans="1:7" x14ac:dyDescent="0.25">
      <c r="A57" s="26"/>
      <c r="B57" s="26"/>
      <c r="C57" s="26"/>
      <c r="D57" s="26"/>
      <c r="E57" s="26"/>
      <c r="F57" s="26"/>
      <c r="G57" s="26"/>
    </row>
    <row r="58" spans="1:7" x14ac:dyDescent="0.25">
      <c r="A58" s="6" t="s">
        <v>42</v>
      </c>
      <c r="B58" s="5" t="s">
        <v>0</v>
      </c>
      <c r="C58" s="5" t="s">
        <v>1</v>
      </c>
      <c r="D58" s="5" t="s">
        <v>2</v>
      </c>
      <c r="E58" s="5" t="s">
        <v>3</v>
      </c>
      <c r="F58" s="5" t="s">
        <v>4</v>
      </c>
      <c r="G58" s="5" t="s">
        <v>24</v>
      </c>
    </row>
    <row r="59" spans="1:7" x14ac:dyDescent="0.25">
      <c r="A59" s="6" t="s">
        <v>25</v>
      </c>
      <c r="B59" s="5">
        <v>821</v>
      </c>
      <c r="C59" s="5">
        <v>858</v>
      </c>
      <c r="D59" s="5"/>
      <c r="E59" s="5"/>
      <c r="F59" s="5">
        <f>SUM(B59:E59)</f>
        <v>1679</v>
      </c>
      <c r="G59" s="1">
        <f>F59/$F$65</f>
        <v>0.25834743806739496</v>
      </c>
    </row>
    <row r="60" spans="1:7" x14ac:dyDescent="0.25">
      <c r="A60" s="6" t="s">
        <v>26</v>
      </c>
      <c r="B60" s="5">
        <v>378</v>
      </c>
      <c r="C60" s="5">
        <v>408</v>
      </c>
      <c r="D60" s="5"/>
      <c r="E60" s="5"/>
      <c r="F60" s="5">
        <f t="shared" ref="F60:F64" si="13">SUM(B60:E60)</f>
        <v>786</v>
      </c>
      <c r="G60" s="1">
        <f t="shared" ref="G60:G64" si="14">F60/$F$65</f>
        <v>0.12094168333589783</v>
      </c>
    </row>
    <row r="61" spans="1:7" x14ac:dyDescent="0.25">
      <c r="A61" s="6" t="s">
        <v>27</v>
      </c>
      <c r="B61" s="5">
        <v>674</v>
      </c>
      <c r="C61" s="5">
        <v>628</v>
      </c>
      <c r="D61" s="5"/>
      <c r="E61" s="5"/>
      <c r="F61" s="5">
        <f t="shared" si="13"/>
        <v>1302</v>
      </c>
      <c r="G61" s="1">
        <f t="shared" si="14"/>
        <v>0.20033851361747962</v>
      </c>
    </row>
    <row r="62" spans="1:7" x14ac:dyDescent="0.25">
      <c r="A62" s="6" t="s">
        <v>28</v>
      </c>
      <c r="B62" s="5">
        <v>435</v>
      </c>
      <c r="C62" s="5">
        <v>459</v>
      </c>
      <c r="D62" s="5"/>
      <c r="E62" s="5"/>
      <c r="F62" s="5">
        <f t="shared" si="13"/>
        <v>894</v>
      </c>
      <c r="G62" s="1">
        <f t="shared" si="14"/>
        <v>0.13755962455762424</v>
      </c>
    </row>
    <row r="63" spans="1:7" x14ac:dyDescent="0.25">
      <c r="A63" s="6" t="s">
        <v>29</v>
      </c>
      <c r="B63" s="5">
        <v>836</v>
      </c>
      <c r="C63" s="5">
        <v>830</v>
      </c>
      <c r="D63" s="5"/>
      <c r="E63" s="5"/>
      <c r="F63" s="5">
        <f t="shared" si="13"/>
        <v>1666</v>
      </c>
      <c r="G63" s="1">
        <f t="shared" si="14"/>
        <v>0.25634713032774276</v>
      </c>
    </row>
    <row r="64" spans="1:7" x14ac:dyDescent="0.25">
      <c r="A64" s="6" t="s">
        <v>36</v>
      </c>
      <c r="B64" s="5">
        <v>42</v>
      </c>
      <c r="C64" s="5">
        <v>130</v>
      </c>
      <c r="D64" s="5"/>
      <c r="E64" s="5"/>
      <c r="F64" s="5">
        <f t="shared" si="13"/>
        <v>172</v>
      </c>
      <c r="G64" s="1">
        <f t="shared" si="14"/>
        <v>2.6465610093860593E-2</v>
      </c>
    </row>
    <row r="65" spans="1:24" x14ac:dyDescent="0.25">
      <c r="A65" s="8" t="s">
        <v>4</v>
      </c>
      <c r="B65" s="9">
        <f>SUM(B59:B64)</f>
        <v>3186</v>
      </c>
      <c r="C65" s="9">
        <f>SUM(C59:C64)</f>
        <v>3313</v>
      </c>
      <c r="D65" s="9">
        <f t="shared" ref="D65:E65" si="15">SUM(D59:D64)</f>
        <v>0</v>
      </c>
      <c r="E65" s="9">
        <f t="shared" si="15"/>
        <v>0</v>
      </c>
      <c r="F65" s="9">
        <f>SUM(F59:F64)</f>
        <v>6499</v>
      </c>
      <c r="G65" s="10">
        <f>SUBTOTAL(109,G59:G64)</f>
        <v>1</v>
      </c>
    </row>
    <row r="66" spans="1:24" ht="15.75" thickBot="1" x14ac:dyDescent="0.3">
      <c r="A66" s="21"/>
      <c r="B66" s="21"/>
      <c r="C66" s="21"/>
      <c r="D66" s="21"/>
      <c r="E66" s="21"/>
      <c r="F66" s="21"/>
      <c r="G66" s="21"/>
    </row>
    <row r="67" spans="1:24" ht="60" customHeight="1" thickBot="1" x14ac:dyDescent="0.3">
      <c r="A67" s="18" t="s">
        <v>49</v>
      </c>
      <c r="B67" s="19"/>
      <c r="C67" s="19"/>
      <c r="D67" s="19"/>
      <c r="E67" s="19"/>
      <c r="F67" s="19"/>
      <c r="G67" s="20"/>
      <c r="H67" s="3"/>
      <c r="I67" s="4"/>
      <c r="J67" s="4"/>
      <c r="K67" s="4"/>
      <c r="L67" s="4"/>
      <c r="M67" s="4"/>
      <c r="N67" s="4"/>
      <c r="O67" s="4"/>
      <c r="P67" s="4"/>
      <c r="Q67" s="4"/>
      <c r="R67" s="4"/>
      <c r="S67" s="4"/>
      <c r="T67" s="4"/>
      <c r="U67" s="4"/>
      <c r="V67" s="4"/>
      <c r="W67" s="4"/>
      <c r="X67" s="4"/>
    </row>
  </sheetData>
  <mergeCells count="11">
    <mergeCell ref="A1:G1"/>
    <mergeCell ref="A2:G2"/>
    <mergeCell ref="A67:G67"/>
    <mergeCell ref="A66:G66"/>
    <mergeCell ref="A3:G3"/>
    <mergeCell ref="A28:G28"/>
    <mergeCell ref="A35:G35"/>
    <mergeCell ref="A43:G43"/>
    <mergeCell ref="A49:G49"/>
    <mergeCell ref="A57:G57"/>
    <mergeCell ref="A29:G29"/>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IBR</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2016-05-16T17:47:41Z</cp:lastPrinted>
  <dcterms:created xsi:type="dcterms:W3CDTF">2016-05-12T13:52:51Z</dcterms:created>
  <dcterms:modified xsi:type="dcterms:W3CDTF">2017-08-16T14:20:54Z</dcterms:modified>
</cp:coreProperties>
</file>