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9-2nd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72" i="6" l="1"/>
  <c r="F78" i="6" l="1"/>
  <c r="F31" i="6" l="1"/>
  <c r="F32" i="6"/>
  <c r="F33" i="6"/>
  <c r="F34" i="6"/>
  <c r="F35" i="6"/>
  <c r="F36" i="6"/>
  <c r="F37" i="6"/>
  <c r="F38" i="6"/>
  <c r="F39" i="6"/>
  <c r="F40" i="6"/>
  <c r="F30" i="6"/>
  <c r="F6" i="6"/>
  <c r="F7" i="6"/>
  <c r="F8" i="6"/>
  <c r="F9" i="6"/>
  <c r="F10" i="6"/>
  <c r="F11" i="6"/>
  <c r="F12" i="6"/>
  <c r="F13" i="6"/>
  <c r="F14" i="6"/>
  <c r="F15" i="6"/>
  <c r="F16" i="6"/>
  <c r="F17" i="6"/>
  <c r="F18" i="6"/>
  <c r="F19" i="6"/>
  <c r="F20" i="6"/>
  <c r="F21" i="6"/>
  <c r="F22" i="6"/>
  <c r="F23" i="6"/>
  <c r="F24" i="6"/>
  <c r="F25" i="6"/>
  <c r="F26" i="6"/>
  <c r="F27" i="6"/>
  <c r="F28" i="6"/>
  <c r="F5" i="6"/>
  <c r="E41" i="6"/>
  <c r="C41" i="6"/>
  <c r="D41" i="6"/>
  <c r="B41" i="6"/>
  <c r="F41" i="6" l="1"/>
  <c r="F73" i="6"/>
  <c r="F57" i="6"/>
  <c r="G41" i="6" l="1"/>
  <c r="G38" i="6"/>
  <c r="G30" i="6"/>
  <c r="G31" i="6"/>
  <c r="G33" i="6"/>
  <c r="G35" i="6"/>
  <c r="G37" i="6"/>
  <c r="G39" i="6"/>
  <c r="G32" i="6"/>
  <c r="G34" i="6"/>
  <c r="G36" i="6"/>
  <c r="G40" i="6"/>
  <c r="G7" i="6"/>
  <c r="G9" i="6"/>
  <c r="G11" i="6"/>
  <c r="G13" i="6"/>
  <c r="G15" i="6"/>
  <c r="G17" i="6"/>
  <c r="G19" i="6"/>
  <c r="G21" i="6"/>
  <c r="G23" i="6"/>
  <c r="G25" i="6"/>
  <c r="G27" i="6"/>
  <c r="G6" i="6"/>
  <c r="G8" i="6"/>
  <c r="G10" i="6"/>
  <c r="G12" i="6"/>
  <c r="G14" i="6"/>
  <c r="G16" i="6"/>
  <c r="G18" i="6"/>
  <c r="G20" i="6"/>
  <c r="G22" i="6"/>
  <c r="G24" i="6"/>
  <c r="G26" i="6"/>
  <c r="G28" i="6"/>
  <c r="G5" i="6"/>
  <c r="D84" i="6" l="1"/>
  <c r="E84" i="6"/>
  <c r="C84" i="6"/>
  <c r="B84" i="6" l="1"/>
  <c r="F83" i="6"/>
  <c r="F82" i="6"/>
  <c r="F81" i="6"/>
  <c r="F80" i="6"/>
  <c r="F79" i="6"/>
  <c r="F77" i="6"/>
  <c r="E72" i="6"/>
  <c r="C72" i="6"/>
  <c r="B72" i="6"/>
  <c r="F71" i="6"/>
  <c r="F70" i="6"/>
  <c r="F69" i="6"/>
  <c r="F68" i="6"/>
  <c r="F67" i="6"/>
  <c r="E64" i="6"/>
  <c r="D64" i="6"/>
  <c r="C64" i="6"/>
  <c r="B64" i="6"/>
  <c r="F63" i="6"/>
  <c r="F62" i="6"/>
  <c r="F61" i="6"/>
  <c r="E56" i="6"/>
  <c r="D56" i="6"/>
  <c r="C56" i="6"/>
  <c r="B56" i="6"/>
  <c r="F55" i="6"/>
  <c r="F54" i="6"/>
  <c r="F53" i="6"/>
  <c r="F52" i="6"/>
  <c r="F51" i="6"/>
  <c r="E48" i="6"/>
  <c r="D48" i="6"/>
  <c r="C48" i="6"/>
  <c r="B48" i="6"/>
  <c r="F47" i="6"/>
  <c r="F46" i="6"/>
  <c r="F45" i="6"/>
  <c r="F84" i="6" l="1"/>
  <c r="F48" i="6"/>
  <c r="G46" i="6" s="1"/>
  <c r="F64" i="6"/>
  <c r="G64" i="6" s="1"/>
  <c r="F72" i="6"/>
  <c r="G67" i="6" s="1"/>
  <c r="F56" i="6"/>
  <c r="G54" i="6" s="1"/>
  <c r="G83" i="6" l="1"/>
  <c r="G78" i="6"/>
  <c r="G71" i="6"/>
  <c r="G72" i="6"/>
  <c r="G73" i="6"/>
  <c r="G69" i="6"/>
  <c r="G70" i="6"/>
  <c r="G68" i="6"/>
  <c r="G82" i="6"/>
  <c r="G80" i="6"/>
  <c r="G77" i="6"/>
  <c r="G81" i="6"/>
  <c r="G79" i="6"/>
  <c r="G52" i="6"/>
  <c r="G53" i="6"/>
  <c r="G51" i="6"/>
  <c r="G61" i="6"/>
  <c r="G62" i="6"/>
  <c r="G55" i="6"/>
  <c r="G45" i="6"/>
  <c r="G63" i="6"/>
  <c r="G47" i="6"/>
  <c r="G84" i="6" l="1"/>
  <c r="G56" i="6"/>
  <c r="G48" i="6"/>
</calcChain>
</file>

<file path=xl/sharedStrings.xml><?xml version="1.0" encoding="utf-8"?>
<sst xmlns="http://schemas.openxmlformats.org/spreadsheetml/2006/main" count="121" uniqueCount="68">
  <si>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</si>
  <si>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</si>
  <si>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</si>
  <si>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</si>
  <si>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</si>
  <si>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</si>
  <si>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</si>
  <si>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</si>
  <si>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</si>
  <si>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</si>
  <si>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</si>
  <si>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</si>
  <si>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</si>
  <si>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</si>
  <si>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</si>
  <si>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</si>
  <si>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</si>
  <si>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</si>
  <si>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</si>
  <si>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</si>
  <si>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</si>
  <si>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</si>
  <si>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</si>
  <si>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</si>
  <si>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</si>
  <si>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</si>
  <si>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</si>
  <si>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</si>
  <si>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</si>
  <si>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</si>
  <si>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</si>
  <si>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</si>
  <si>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</si>
  <si>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</si>
  <si>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</si>
  <si>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</si>
  <si>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</si>
  <si>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</si>
  <si>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</si>
  <si>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</si>
  <si>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</si>
  <si>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</si>
  <si>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</si>
  <si>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</si>
  <si>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</si>
  <si>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</si>
  <si>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</si>
  <si>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</si>
  <si>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</si>
  <si>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</si>
  <si>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</si>
  <si>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</si>
  <si>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</si>
  <si>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</si>
  <si>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</si>
  <si>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</si>
  <si>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</si>
  <si>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</si>
  <si>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</si>
  <si>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</si>
  <si>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</si>
  <si>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</si>
  <si>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</si>
  <si>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</si>
  <si>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</si>
  <si>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</si>
  <si>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Due to the dynamic nature of data, this information is a snapshot in time as of the creation of this report. The processing of additional records and corrections will be reflected in updates to existing and future sections of this report.   Data generated on: 7/8/2019</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</si>
  <si>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2019, Madison Police Department responded to 32,640 calls for service resulting in 5,430 IBR offenses.
In the second quarter 2019, Madison Police Department responded to 38,409 calls for service resulting in 6,907 IBR offenses.
In the third quarter 2019, Madison Police Department responded to XX,XXX calls for service resulting in X,XXX IBR offenses.
In the fourth quarter 2019,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</si>
</sst>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7">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4"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abSelected="1" workbookViewId="0">
      <selection activeCell="L1" sqref="L1"/>
    </sheetView>
  </sheetViews>
  <sheetFormatPr defaultColWidth="9.140625" defaultRowHeight="15" x14ac:dyDescent="0.25"/>
  <cols>
    <col min="1" max="1" width="35.28515625" style="4" bestFit="1" customWidth="1"/>
    <col min="2" max="16384" width="9.140625" style="4"/>
  </cols>
  <sheetData>
    <row r="1" spans="1:7" s="9" customFormat="1" ht="395.25" customHeight="1" x14ac:dyDescent="0.25">
      <c r="A1" s="23" t="s">
        <v>67</v>
      </c>
      <c r="B1" s="24"/>
      <c r="C1" s="24"/>
      <c r="D1" s="24"/>
      <c r="E1" s="24"/>
      <c r="F1" s="24"/>
      <c r="G1" s="25"/>
    </row>
    <row r="2" spans="1:7" s="9" customFormat="1" x14ac:dyDescent="0.25">
      <c r="A2" s="26"/>
      <c r="B2" s="26"/>
      <c r="C2" s="26"/>
      <c r="D2" s="26"/>
      <c r="E2" s="26"/>
      <c r="F2" s="26"/>
      <c r="G2" s="26"/>
    </row>
    <row r="3" spans="1:7" ht="15.75" x14ac:dyDescent="0.25">
      <c r="A3" s="31" t="s">
        <v>34</v>
      </c>
      <c r="B3" s="31"/>
      <c r="C3" s="31"/>
      <c r="D3" s="31"/>
      <c r="E3" s="31"/>
      <c r="F3" s="31"/>
      <c r="G3" s="31"/>
    </row>
    <row r="4" spans="1:7" x14ac:dyDescent="0.25">
      <c r="A4" s="21" t="s">
        <v>42</v>
      </c>
      <c r="B4" s="3" t="s">
        <v>0</v>
      </c>
      <c r="C4" s="3" t="s">
        <v>1</v>
      </c>
      <c r="D4" s="3" t="s">
        <v>2</v>
      </c>
      <c r="E4" s="3" t="s">
        <v>3</v>
      </c>
      <c r="F4" s="3" t="s">
        <v>4</v>
      </c>
      <c r="G4" s="3" t="s">
        <v>16</v>
      </c>
    </row>
    <row r="5" spans="1:7" x14ac:dyDescent="0.25">
      <c r="A5" s="10" t="s">
        <v>43</v>
      </c>
      <c r="B5" s="13">
        <v>1</v>
      </c>
      <c r="C5" s="13">
        <v>1</v>
      </c>
      <c r="D5" s="13"/>
      <c r="E5" s="13"/>
      <c r="F5" s="13">
        <f t="shared" ref="F5" si="0">SUM(B5:E5)</f>
        <v>2</v>
      </c>
      <c r="G5" s="1">
        <f>F5/$F$41</f>
        <v>1.6211396611818109E-4</v>
      </c>
    </row>
    <row r="6" spans="1:7" x14ac:dyDescent="0.25">
      <c r="A6" s="4" t="s">
        <v>5</v>
      </c>
      <c r="B6" s="3">
        <v>2</v>
      </c>
      <c r="C6" s="3">
        <v>4</v>
      </c>
      <c r="D6" s="11"/>
      <c r="E6" s="3"/>
      <c r="F6" s="13">
        <f t="shared" ref="F6:F28" si="1">SUM(B6:E6)</f>
        <v>6</v>
      </c>
      <c r="G6" s="1">
        <f t="shared" ref="G6:G41" si="2">F6/$F$41</f>
        <v>4.8634189835454326E-4</v>
      </c>
    </row>
    <row r="7" spans="1:7" x14ac:dyDescent="0.25">
      <c r="A7" s="10" t="s">
        <v>44</v>
      </c>
      <c r="B7" s="3">
        <v>425</v>
      </c>
      <c r="C7" s="3">
        <v>568</v>
      </c>
      <c r="D7" s="3"/>
      <c r="E7" s="3"/>
      <c r="F7" s="13">
        <f t="shared" si="1"/>
        <v>993</v>
      </c>
      <c r="G7" s="1">
        <f t="shared" si="2"/>
        <v>8.0489584177676904E-2</v>
      </c>
    </row>
    <row r="8" spans="1:7" x14ac:dyDescent="0.25">
      <c r="A8" s="4" t="s">
        <v>6</v>
      </c>
      <c r="B8" s="3">
        <v>0</v>
      </c>
      <c r="C8" s="3">
        <v>1</v>
      </c>
      <c r="D8" s="3"/>
      <c r="E8" s="3"/>
      <c r="F8" s="13">
        <f t="shared" si="1"/>
        <v>1</v>
      </c>
      <c r="G8" s="1">
        <f t="shared" si="2"/>
        <v>8.1056983059090543E-5</v>
      </c>
    </row>
    <row r="9" spans="1:7" x14ac:dyDescent="0.25">
      <c r="A9" s="4" t="s">
        <v>7</v>
      </c>
      <c r="B9" s="3">
        <v>189</v>
      </c>
      <c r="C9" s="3">
        <v>249</v>
      </c>
      <c r="D9" s="3"/>
      <c r="E9" s="3"/>
      <c r="F9" s="13">
        <f t="shared" si="1"/>
        <v>438</v>
      </c>
      <c r="G9" s="1">
        <f t="shared" si="2"/>
        <v>3.5502958579881658E-2</v>
      </c>
    </row>
    <row r="10" spans="1:7" x14ac:dyDescent="0.25">
      <c r="A10" s="4" t="s">
        <v>15</v>
      </c>
      <c r="B10" s="3">
        <v>35</v>
      </c>
      <c r="C10" s="3">
        <v>43</v>
      </c>
      <c r="D10" s="3"/>
      <c r="E10" s="3"/>
      <c r="F10" s="13">
        <f t="shared" si="1"/>
        <v>78</v>
      </c>
      <c r="G10" s="1">
        <f t="shared" si="2"/>
        <v>6.3224446786090622E-3</v>
      </c>
    </row>
    <row r="11" spans="1:7" x14ac:dyDescent="0.25">
      <c r="A11" s="4" t="s">
        <v>8</v>
      </c>
      <c r="B11" s="3">
        <v>280</v>
      </c>
      <c r="C11" s="3">
        <v>424</v>
      </c>
      <c r="D11" s="3"/>
      <c r="E11" s="3"/>
      <c r="F11" s="13">
        <f t="shared" si="1"/>
        <v>704</v>
      </c>
      <c r="G11" s="1">
        <f t="shared" si="2"/>
        <v>5.7064116073599742E-2</v>
      </c>
    </row>
    <row r="12" spans="1:7" x14ac:dyDescent="0.25">
      <c r="A12" s="4" t="s">
        <v>45</v>
      </c>
      <c r="B12" s="3">
        <v>263</v>
      </c>
      <c r="C12" s="3">
        <v>334</v>
      </c>
      <c r="D12" s="3"/>
      <c r="E12" s="3"/>
      <c r="F12" s="13">
        <f t="shared" si="1"/>
        <v>597</v>
      </c>
      <c r="G12" s="1">
        <f t="shared" si="2"/>
        <v>4.8391018886277053E-2</v>
      </c>
    </row>
    <row r="13" spans="1:7" x14ac:dyDescent="0.25">
      <c r="A13" s="4" t="s">
        <v>9</v>
      </c>
      <c r="B13" s="3">
        <v>16</v>
      </c>
      <c r="C13" s="3">
        <v>13</v>
      </c>
      <c r="D13" s="3"/>
      <c r="E13" s="3"/>
      <c r="F13" s="13">
        <f t="shared" si="1"/>
        <v>29</v>
      </c>
      <c r="G13" s="1">
        <f t="shared" si="2"/>
        <v>2.3506525087136259E-3</v>
      </c>
    </row>
    <row r="14" spans="1:7" x14ac:dyDescent="0.25">
      <c r="A14" s="4" t="s">
        <v>10</v>
      </c>
      <c r="B14" s="3">
        <v>8</v>
      </c>
      <c r="C14" s="3">
        <v>7</v>
      </c>
      <c r="D14" s="3"/>
      <c r="E14" s="3"/>
      <c r="F14" s="13">
        <f t="shared" si="1"/>
        <v>15</v>
      </c>
      <c r="G14" s="1">
        <f t="shared" si="2"/>
        <v>1.215854745886358E-3</v>
      </c>
    </row>
    <row r="15" spans="1:7" x14ac:dyDescent="0.25">
      <c r="A15" s="4" t="s">
        <v>46</v>
      </c>
      <c r="B15" s="3">
        <v>267</v>
      </c>
      <c r="C15" s="3">
        <v>289</v>
      </c>
      <c r="D15" s="3"/>
      <c r="E15" s="3"/>
      <c r="F15" s="13">
        <f t="shared" si="1"/>
        <v>556</v>
      </c>
      <c r="G15" s="1">
        <f t="shared" si="2"/>
        <v>4.5067682580854342E-2</v>
      </c>
    </row>
    <row r="16" spans="1:7" x14ac:dyDescent="0.25">
      <c r="A16" s="4" t="s">
        <v>47</v>
      </c>
      <c r="B16" s="3">
        <v>0</v>
      </c>
      <c r="C16" s="3">
        <v>0</v>
      </c>
      <c r="D16" s="3"/>
      <c r="E16" s="3"/>
      <c r="F16" s="13">
        <f t="shared" si="1"/>
        <v>0</v>
      </c>
      <c r="G16" s="1">
        <f t="shared" si="2"/>
        <v>0</v>
      </c>
    </row>
    <row r="17" spans="1:14" x14ac:dyDescent="0.25">
      <c r="A17" s="4" t="s">
        <v>48</v>
      </c>
      <c r="B17" s="3">
        <v>0</v>
      </c>
      <c r="C17" s="3">
        <v>0</v>
      </c>
      <c r="D17" s="3"/>
      <c r="E17" s="3"/>
      <c r="F17" s="13">
        <f t="shared" si="1"/>
        <v>0</v>
      </c>
      <c r="G17" s="1">
        <f t="shared" si="2"/>
        <v>0</v>
      </c>
    </row>
    <row r="18" spans="1:14" x14ac:dyDescent="0.25">
      <c r="A18" s="10" t="s">
        <v>63</v>
      </c>
      <c r="B18" s="13">
        <v>0</v>
      </c>
      <c r="C18" s="13">
        <v>0</v>
      </c>
      <c r="D18" s="13"/>
      <c r="E18" s="13"/>
      <c r="F18" s="13">
        <f t="shared" si="1"/>
        <v>0</v>
      </c>
      <c r="G18" s="1">
        <f t="shared" si="2"/>
        <v>0</v>
      </c>
    </row>
    <row r="19" spans="1:14" x14ac:dyDescent="0.25">
      <c r="A19" s="10" t="s">
        <v>36</v>
      </c>
      <c r="B19" s="3">
        <v>23</v>
      </c>
      <c r="C19" s="3">
        <v>29</v>
      </c>
      <c r="D19" s="3"/>
      <c r="E19" s="3"/>
      <c r="F19" s="13">
        <f t="shared" si="1"/>
        <v>52</v>
      </c>
      <c r="G19" s="1">
        <f t="shared" si="2"/>
        <v>4.2149631190727078E-3</v>
      </c>
    </row>
    <row r="20" spans="1:14" x14ac:dyDescent="0.25">
      <c r="A20" s="4" t="s">
        <v>49</v>
      </c>
      <c r="B20" s="3">
        <v>957</v>
      </c>
      <c r="C20" s="3">
        <v>1255</v>
      </c>
      <c r="D20" s="3"/>
      <c r="E20" s="3"/>
      <c r="F20" s="13">
        <f t="shared" si="1"/>
        <v>2212</v>
      </c>
      <c r="G20" s="1">
        <f t="shared" si="2"/>
        <v>0.17929804652670828</v>
      </c>
    </row>
    <row r="21" spans="1:14" x14ac:dyDescent="0.25">
      <c r="A21" s="4" t="s">
        <v>11</v>
      </c>
      <c r="B21" s="3">
        <v>158</v>
      </c>
      <c r="C21" s="3">
        <v>142</v>
      </c>
      <c r="D21" s="3"/>
      <c r="E21" s="3"/>
      <c r="F21" s="13">
        <f t="shared" si="1"/>
        <v>300</v>
      </c>
      <c r="G21" s="1">
        <f t="shared" si="2"/>
        <v>2.4317094917727163E-2</v>
      </c>
    </row>
    <row r="22" spans="1:14" x14ac:dyDescent="0.25">
      <c r="A22" s="4" t="s">
        <v>50</v>
      </c>
      <c r="B22" s="3">
        <v>4</v>
      </c>
      <c r="C22" s="3">
        <v>5</v>
      </c>
      <c r="D22" s="3"/>
      <c r="E22" s="3"/>
      <c r="F22" s="13">
        <f t="shared" si="1"/>
        <v>9</v>
      </c>
      <c r="G22" s="1">
        <f t="shared" si="2"/>
        <v>7.2951284753181489E-4</v>
      </c>
    </row>
    <row r="23" spans="1:14" x14ac:dyDescent="0.25">
      <c r="A23" s="4" t="s">
        <v>51</v>
      </c>
      <c r="B23" s="3">
        <v>5</v>
      </c>
      <c r="C23" s="3">
        <v>7</v>
      </c>
      <c r="D23" s="3"/>
      <c r="E23" s="3"/>
      <c r="F23" s="13">
        <f t="shared" si="1"/>
        <v>12</v>
      </c>
      <c r="G23" s="1">
        <f t="shared" si="2"/>
        <v>9.7268379670908652E-4</v>
      </c>
    </row>
    <row r="24" spans="1:14" x14ac:dyDescent="0.25">
      <c r="A24" s="4" t="s">
        <v>12</v>
      </c>
      <c r="B24" s="3">
        <v>63</v>
      </c>
      <c r="C24" s="3">
        <v>47</v>
      </c>
      <c r="D24" s="3"/>
      <c r="E24" s="3"/>
      <c r="F24" s="13">
        <f t="shared" si="1"/>
        <v>110</v>
      </c>
      <c r="G24" s="1">
        <f t="shared" si="2"/>
        <v>8.9162681364999587E-3</v>
      </c>
    </row>
    <row r="25" spans="1:14" x14ac:dyDescent="0.25">
      <c r="A25" s="4" t="s">
        <v>13</v>
      </c>
      <c r="B25" s="3">
        <v>49</v>
      </c>
      <c r="C25" s="3">
        <v>71</v>
      </c>
      <c r="D25" s="3"/>
      <c r="E25" s="3"/>
      <c r="F25" s="13">
        <f t="shared" si="1"/>
        <v>120</v>
      </c>
      <c r="G25" s="1">
        <f t="shared" si="2"/>
        <v>9.7268379670908643E-3</v>
      </c>
    </row>
    <row r="26" spans="1:14" x14ac:dyDescent="0.25">
      <c r="A26" s="4" t="s">
        <v>14</v>
      </c>
      <c r="B26" s="3">
        <v>2</v>
      </c>
      <c r="C26" s="3">
        <v>3</v>
      </c>
      <c r="D26" s="3"/>
      <c r="E26" s="3"/>
      <c r="F26" s="13">
        <f t="shared" si="1"/>
        <v>5</v>
      </c>
      <c r="G26" s="1">
        <f t="shared" si="2"/>
        <v>4.0528491529545272E-4</v>
      </c>
    </row>
    <row r="27" spans="1:14" x14ac:dyDescent="0.25">
      <c r="A27" s="4" t="s">
        <v>52</v>
      </c>
      <c r="B27" s="3">
        <v>6</v>
      </c>
      <c r="C27" s="3">
        <v>9</v>
      </c>
      <c r="D27" s="3"/>
      <c r="E27" s="3"/>
      <c r="F27" s="13">
        <f t="shared" si="1"/>
        <v>15</v>
      </c>
      <c r="G27" s="1">
        <f t="shared" si="2"/>
        <v>1.215854745886358E-3</v>
      </c>
    </row>
    <row r="28" spans="1:14" s="10" customFormat="1" x14ac:dyDescent="0.25">
      <c r="A28" s="10" t="s">
        <v>37</v>
      </c>
      <c r="B28" s="3">
        <v>32</v>
      </c>
      <c r="C28" s="3">
        <v>37</v>
      </c>
      <c r="D28" s="3"/>
      <c r="E28" s="3"/>
      <c r="F28" s="13">
        <f t="shared" si="1"/>
        <v>69</v>
      </c>
      <c r="G28" s="1">
        <f t="shared" si="2"/>
        <v>5.5929318310772476E-3</v>
      </c>
    </row>
    <row r="29" spans="1:14" s="10" customFormat="1" x14ac:dyDescent="0.25">
      <c r="A29" s="19" t="s">
        <v>53</v>
      </c>
      <c r="B29" s="20" t="s">
        <v>0</v>
      </c>
      <c r="C29" s="20" t="s">
        <v>1</v>
      </c>
      <c r="D29" s="20" t="s">
        <v>2</v>
      </c>
      <c r="E29" s="20" t="s">
        <v>3</v>
      </c>
      <c r="F29" s="20" t="s">
        <v>4</v>
      </c>
      <c r="G29" s="20" t="s">
        <v>16</v>
      </c>
    </row>
    <row r="30" spans="1:14" x14ac:dyDescent="0.25">
      <c r="A30" s="10" t="s">
        <v>54</v>
      </c>
      <c r="B30" s="13">
        <v>5</v>
      </c>
      <c r="C30" s="13">
        <v>5</v>
      </c>
      <c r="D30" s="13"/>
      <c r="E30" s="13"/>
      <c r="F30" s="13">
        <f t="shared" ref="F30" si="3">SUM(B30:E30)</f>
        <v>10</v>
      </c>
      <c r="G30" s="1">
        <f t="shared" si="2"/>
        <v>8.1056983059090543E-4</v>
      </c>
      <c r="I30" s="3"/>
      <c r="J30" s="3"/>
      <c r="K30" s="3"/>
      <c r="L30" s="3"/>
      <c r="M30" s="3"/>
      <c r="N30" s="3"/>
    </row>
    <row r="31" spans="1:14" x14ac:dyDescent="0.25">
      <c r="A31" s="10" t="s">
        <v>55</v>
      </c>
      <c r="B31" s="13">
        <v>2</v>
      </c>
      <c r="C31" s="13">
        <v>2</v>
      </c>
      <c r="D31" s="13"/>
      <c r="E31" s="13"/>
      <c r="F31" s="13">
        <f t="shared" ref="F31:F40" si="4">SUM(B31:E31)</f>
        <v>4</v>
      </c>
      <c r="G31" s="1">
        <f t="shared" si="2"/>
        <v>3.2422793223636217E-4</v>
      </c>
      <c r="I31" s="3"/>
      <c r="J31" s="3"/>
      <c r="K31" s="3"/>
      <c r="L31" s="3"/>
      <c r="M31" s="3"/>
      <c r="N31" s="1"/>
    </row>
    <row r="32" spans="1:14" x14ac:dyDescent="0.25">
      <c r="A32" s="10" t="s">
        <v>39</v>
      </c>
      <c r="B32" s="13">
        <v>647</v>
      </c>
      <c r="C32" s="13">
        <v>813</v>
      </c>
      <c r="D32" s="13"/>
      <c r="E32" s="13"/>
      <c r="F32" s="13">
        <f t="shared" si="4"/>
        <v>1460</v>
      </c>
      <c r="G32" s="1">
        <f t="shared" si="2"/>
        <v>0.11834319526627218</v>
      </c>
      <c r="I32" s="3"/>
      <c r="J32" s="3"/>
      <c r="K32" s="3"/>
      <c r="L32" s="3"/>
      <c r="M32" s="3"/>
      <c r="N32" s="1"/>
    </row>
    <row r="33" spans="1:14" x14ac:dyDescent="0.25">
      <c r="A33" s="10" t="s">
        <v>56</v>
      </c>
      <c r="B33" s="13">
        <v>164</v>
      </c>
      <c r="C33" s="13">
        <v>213</v>
      </c>
      <c r="D33" s="13"/>
      <c r="E33" s="13"/>
      <c r="F33" s="13">
        <f t="shared" si="4"/>
        <v>377</v>
      </c>
      <c r="G33" s="1">
        <f t="shared" si="2"/>
        <v>3.0558482613277135E-2</v>
      </c>
      <c r="I33" s="3"/>
      <c r="J33" s="3"/>
      <c r="K33" s="3"/>
      <c r="L33" s="3"/>
      <c r="M33" s="3"/>
      <c r="N33" s="1"/>
    </row>
    <row r="34" spans="1:14" x14ac:dyDescent="0.25">
      <c r="A34" s="10" t="s">
        <v>57</v>
      </c>
      <c r="B34" s="13">
        <v>0</v>
      </c>
      <c r="C34" s="13">
        <v>0</v>
      </c>
      <c r="D34" s="13"/>
      <c r="E34" s="13"/>
      <c r="F34" s="13">
        <f t="shared" si="4"/>
        <v>0</v>
      </c>
      <c r="G34" s="1">
        <f t="shared" si="2"/>
        <v>0</v>
      </c>
      <c r="I34" s="3"/>
      <c r="J34" s="3"/>
      <c r="K34" s="3"/>
      <c r="L34" s="3"/>
      <c r="M34" s="3"/>
      <c r="N34" s="1"/>
    </row>
    <row r="35" spans="1:14" x14ac:dyDescent="0.25">
      <c r="A35" s="10" t="s">
        <v>58</v>
      </c>
      <c r="B35" s="13">
        <v>14</v>
      </c>
      <c r="C35" s="13">
        <v>35</v>
      </c>
      <c r="D35" s="13"/>
      <c r="E35" s="13"/>
      <c r="F35" s="13">
        <f t="shared" si="4"/>
        <v>49</v>
      </c>
      <c r="G35" s="1">
        <f t="shared" si="2"/>
        <v>3.9717921698954363E-3</v>
      </c>
      <c r="I35" s="3"/>
      <c r="J35" s="3"/>
      <c r="K35" s="3"/>
      <c r="L35" s="3"/>
      <c r="M35" s="3"/>
      <c r="N35" s="3"/>
    </row>
    <row r="36" spans="1:14" x14ac:dyDescent="0.25">
      <c r="A36" s="10" t="s">
        <v>59</v>
      </c>
      <c r="B36" s="13">
        <v>71</v>
      </c>
      <c r="C36" s="13">
        <v>142</v>
      </c>
      <c r="D36" s="13"/>
      <c r="E36" s="13"/>
      <c r="F36" s="13">
        <f t="shared" si="4"/>
        <v>213</v>
      </c>
      <c r="G36" s="1">
        <f t="shared" si="2"/>
        <v>1.7265137391586284E-2</v>
      </c>
      <c r="I36" s="3"/>
      <c r="J36" s="3"/>
      <c r="K36" s="3"/>
      <c r="L36" s="3"/>
      <c r="M36" s="3"/>
      <c r="N36" s="1"/>
    </row>
    <row r="37" spans="1:14" x14ac:dyDescent="0.25">
      <c r="A37" s="10" t="s">
        <v>60</v>
      </c>
      <c r="B37" s="13">
        <v>0</v>
      </c>
      <c r="C37" s="13">
        <v>0</v>
      </c>
      <c r="D37" s="13"/>
      <c r="E37" s="13"/>
      <c r="F37" s="13">
        <f t="shared" si="4"/>
        <v>0</v>
      </c>
      <c r="G37" s="1">
        <f t="shared" si="2"/>
        <v>0</v>
      </c>
      <c r="I37" s="3"/>
      <c r="J37" s="3"/>
      <c r="K37" s="3"/>
      <c r="L37" s="3"/>
      <c r="M37" s="3"/>
      <c r="N37" s="1"/>
    </row>
    <row r="38" spans="1:14" x14ac:dyDescent="0.25">
      <c r="A38" s="10" t="s">
        <v>61</v>
      </c>
      <c r="B38" s="13">
        <v>0</v>
      </c>
      <c r="C38" s="13">
        <v>0</v>
      </c>
      <c r="D38" s="13"/>
      <c r="E38" s="13"/>
      <c r="F38" s="13">
        <f t="shared" si="4"/>
        <v>0</v>
      </c>
      <c r="G38" s="1">
        <f t="shared" si="2"/>
        <v>0</v>
      </c>
      <c r="I38" s="3"/>
      <c r="J38" s="3"/>
      <c r="K38" s="3"/>
      <c r="L38" s="3"/>
      <c r="M38" s="3"/>
      <c r="N38" s="1"/>
    </row>
    <row r="39" spans="1:14" x14ac:dyDescent="0.25">
      <c r="A39" s="10" t="s">
        <v>62</v>
      </c>
      <c r="B39" s="13">
        <v>157</v>
      </c>
      <c r="C39" s="13">
        <v>172</v>
      </c>
      <c r="D39" s="13"/>
      <c r="E39" s="13"/>
      <c r="F39" s="13">
        <f t="shared" si="4"/>
        <v>329</v>
      </c>
      <c r="G39" s="1">
        <f t="shared" si="2"/>
        <v>2.6667747426440788E-2</v>
      </c>
      <c r="I39" s="3"/>
      <c r="J39" s="3"/>
      <c r="K39" s="3"/>
      <c r="L39" s="3"/>
      <c r="M39" s="3"/>
      <c r="N39" s="1"/>
    </row>
    <row r="40" spans="1:14" x14ac:dyDescent="0.25">
      <c r="A40" s="10" t="s">
        <v>40</v>
      </c>
      <c r="B40" s="13">
        <v>1585</v>
      </c>
      <c r="C40" s="13">
        <v>1987</v>
      </c>
      <c r="D40" s="13"/>
      <c r="E40" s="13"/>
      <c r="F40" s="13">
        <f t="shared" si="4"/>
        <v>3572</v>
      </c>
      <c r="G40" s="1">
        <f t="shared" si="2"/>
        <v>0.28953554348707139</v>
      </c>
      <c r="I40" s="3"/>
      <c r="J40" s="3"/>
      <c r="K40" s="3"/>
      <c r="L40" s="3"/>
      <c r="M40" s="3"/>
      <c r="N40" s="1"/>
    </row>
    <row r="41" spans="1:14" x14ac:dyDescent="0.25">
      <c r="A41" s="6" t="s">
        <v>4</v>
      </c>
      <c r="B41" s="7">
        <f>SUBTOTAL(109,B5:B28,B30:B40)</f>
        <v>5430</v>
      </c>
      <c r="C41" s="7">
        <f t="shared" ref="C41:F41" si="5">SUBTOTAL(109,C5:C28,C30:C40)</f>
        <v>6907</v>
      </c>
      <c r="D41" s="7">
        <f t="shared" si="5"/>
        <v>0</v>
      </c>
      <c r="E41" s="7">
        <f t="shared" si="5"/>
        <v>0</v>
      </c>
      <c r="F41" s="7">
        <f t="shared" si="5"/>
        <v>12337</v>
      </c>
      <c r="G41" s="8">
        <f t="shared" si="2"/>
        <v>1</v>
      </c>
      <c r="I41" s="3"/>
      <c r="J41" s="3"/>
      <c r="K41" s="3"/>
      <c r="L41" s="3"/>
      <c r="M41" s="3"/>
      <c r="N41" s="1"/>
    </row>
    <row r="42" spans="1:14" ht="49.5" customHeight="1" x14ac:dyDescent="0.25">
      <c r="A42" s="32" t="s">
        <v>38</v>
      </c>
      <c r="B42" s="33"/>
      <c r="C42" s="33"/>
      <c r="D42" s="33"/>
      <c r="E42" s="33"/>
      <c r="F42" s="33"/>
      <c r="G42" s="34"/>
    </row>
    <row r="43" spans="1:14" x14ac:dyDescent="0.25">
      <c r="A43" s="35"/>
      <c r="B43" s="35"/>
      <c r="C43" s="35"/>
      <c r="D43" s="35"/>
      <c r="E43" s="35"/>
      <c r="F43" s="35"/>
      <c r="G43" s="35"/>
    </row>
    <row r="44" spans="1:14" s="10" customFormat="1" x14ac:dyDescent="0.25">
      <c r="A44" s="4" t="s">
        <v>29</v>
      </c>
      <c r="B44" s="3" t="s">
        <v>0</v>
      </c>
      <c r="C44" s="3" t="s">
        <v>1</v>
      </c>
      <c r="D44" s="3" t="s">
        <v>2</v>
      </c>
      <c r="E44" s="3" t="s">
        <v>3</v>
      </c>
      <c r="F44" s="3" t="s">
        <v>4</v>
      </c>
      <c r="G44" s="3" t="s">
        <v>16</v>
      </c>
    </row>
    <row r="45" spans="1:14" x14ac:dyDescent="0.25">
      <c r="A45" s="4" t="s">
        <v>22</v>
      </c>
      <c r="B45" s="3">
        <v>1594</v>
      </c>
      <c r="C45" s="3">
        <v>1893</v>
      </c>
      <c r="D45" s="3"/>
      <c r="E45" s="3"/>
      <c r="F45" s="3">
        <f>SUM(B45:E45)</f>
        <v>3487</v>
      </c>
      <c r="G45" s="1">
        <f>F45/$F$48</f>
        <v>0.68318965517241381</v>
      </c>
    </row>
    <row r="46" spans="1:14" x14ac:dyDescent="0.25">
      <c r="A46" s="4" t="s">
        <v>23</v>
      </c>
      <c r="B46" s="3">
        <v>729</v>
      </c>
      <c r="C46" s="3">
        <v>858</v>
      </c>
      <c r="D46" s="3"/>
      <c r="E46" s="3"/>
      <c r="F46" s="3">
        <f t="shared" ref="F46:F47" si="6">SUM(B46:E46)</f>
        <v>1587</v>
      </c>
      <c r="G46" s="1">
        <f>F46/$F$48</f>
        <v>0.31093260188087773</v>
      </c>
    </row>
    <row r="47" spans="1:14" x14ac:dyDescent="0.25">
      <c r="A47" s="4" t="s">
        <v>24</v>
      </c>
      <c r="B47" s="3">
        <v>19</v>
      </c>
      <c r="C47" s="3">
        <v>11</v>
      </c>
      <c r="D47" s="3"/>
      <c r="E47" s="3"/>
      <c r="F47" s="3">
        <f t="shared" si="6"/>
        <v>30</v>
      </c>
      <c r="G47" s="1">
        <f>F47/$F$48</f>
        <v>5.8777429467084643E-3</v>
      </c>
    </row>
    <row r="48" spans="1:14" x14ac:dyDescent="0.25">
      <c r="A48" s="6" t="s">
        <v>4</v>
      </c>
      <c r="B48" s="7">
        <f>SUM(B45:B47)</f>
        <v>2342</v>
      </c>
      <c r="C48" s="7">
        <f t="shared" ref="C48:F48" si="7">SUM(C45:C47)</f>
        <v>2762</v>
      </c>
      <c r="D48" s="7">
        <f t="shared" si="7"/>
        <v>0</v>
      </c>
      <c r="E48" s="7">
        <f t="shared" si="7"/>
        <v>0</v>
      </c>
      <c r="F48" s="7">
        <f t="shared" si="7"/>
        <v>5104</v>
      </c>
      <c r="G48" s="8">
        <f>SUBTOTAL(109,G45:G47)</f>
        <v>1</v>
      </c>
    </row>
    <row r="49" spans="1:7" x14ac:dyDescent="0.25">
      <c r="A49" s="35"/>
      <c r="B49" s="35"/>
      <c r="C49" s="35"/>
      <c r="D49" s="35"/>
      <c r="E49" s="35"/>
      <c r="F49" s="35"/>
      <c r="G49" s="35"/>
    </row>
    <row r="50" spans="1:7" x14ac:dyDescent="0.25">
      <c r="A50" s="4" t="s">
        <v>30</v>
      </c>
      <c r="B50" s="3" t="s">
        <v>0</v>
      </c>
      <c r="C50" s="3" t="s">
        <v>1</v>
      </c>
      <c r="D50" s="3" t="s">
        <v>2</v>
      </c>
      <c r="E50" s="3" t="s">
        <v>3</v>
      </c>
      <c r="F50" s="3" t="s">
        <v>4</v>
      </c>
      <c r="G50" s="3" t="s">
        <v>16</v>
      </c>
    </row>
    <row r="51" spans="1:7" x14ac:dyDescent="0.25">
      <c r="A51" s="4" t="s">
        <v>25</v>
      </c>
      <c r="B51" s="3">
        <v>45</v>
      </c>
      <c r="C51" s="3">
        <v>51</v>
      </c>
      <c r="D51" s="3"/>
      <c r="E51" s="3"/>
      <c r="F51" s="3">
        <f>SUM(B51:E51)</f>
        <v>96</v>
      </c>
      <c r="G51" s="1">
        <f>F51/$F$56</f>
        <v>1.8808777429467086E-2</v>
      </c>
    </row>
    <row r="52" spans="1:7" x14ac:dyDescent="0.25">
      <c r="A52" s="4" t="s">
        <v>26</v>
      </c>
      <c r="B52" s="3">
        <v>1067</v>
      </c>
      <c r="C52" s="3">
        <v>1323</v>
      </c>
      <c r="D52" s="3"/>
      <c r="E52" s="3"/>
      <c r="F52" s="3">
        <f t="shared" ref="F52:F57" si="8">SUM(B52:E52)</f>
        <v>2390</v>
      </c>
      <c r="G52" s="1">
        <f>F52/$F$56</f>
        <v>0.46826018808777431</v>
      </c>
    </row>
    <row r="53" spans="1:7" x14ac:dyDescent="0.25">
      <c r="A53" s="4" t="s">
        <v>27</v>
      </c>
      <c r="B53" s="3">
        <v>9</v>
      </c>
      <c r="C53" s="3">
        <v>12</v>
      </c>
      <c r="D53" s="3"/>
      <c r="E53" s="3"/>
      <c r="F53" s="3">
        <f t="shared" si="8"/>
        <v>21</v>
      </c>
      <c r="G53" s="1">
        <f>F53/$F$56</f>
        <v>4.1144200626959246E-3</v>
      </c>
    </row>
    <row r="54" spans="1:7" x14ac:dyDescent="0.25">
      <c r="A54" s="10" t="s">
        <v>28</v>
      </c>
      <c r="B54" s="3">
        <v>141</v>
      </c>
      <c r="C54" s="3">
        <v>149</v>
      </c>
      <c r="D54" s="3"/>
      <c r="E54" s="3"/>
      <c r="F54" s="3">
        <f t="shared" si="8"/>
        <v>290</v>
      </c>
      <c r="G54" s="1">
        <f>F54/$F$56</f>
        <v>5.6818181818181816E-2</v>
      </c>
    </row>
    <row r="55" spans="1:7" x14ac:dyDescent="0.25">
      <c r="A55" s="5" t="s">
        <v>35</v>
      </c>
      <c r="B55" s="3">
        <v>1080</v>
      </c>
      <c r="C55" s="3">
        <v>1227</v>
      </c>
      <c r="D55" s="3"/>
      <c r="E55" s="3"/>
      <c r="F55" s="3">
        <f t="shared" si="8"/>
        <v>2307</v>
      </c>
      <c r="G55" s="1">
        <f>F55/$F$56</f>
        <v>0.45199843260188088</v>
      </c>
    </row>
    <row r="56" spans="1:7" x14ac:dyDescent="0.25">
      <c r="A56" s="6" t="s">
        <v>4</v>
      </c>
      <c r="B56" s="7">
        <f>SUM(B51:B55)</f>
        <v>2342</v>
      </c>
      <c r="C56" s="7">
        <f t="shared" ref="C56:F56" si="9">SUM(C51:C55)</f>
        <v>2762</v>
      </c>
      <c r="D56" s="7">
        <f t="shared" si="9"/>
        <v>0</v>
      </c>
      <c r="E56" s="7">
        <f t="shared" si="9"/>
        <v>0</v>
      </c>
      <c r="F56" s="7">
        <f t="shared" si="9"/>
        <v>5104</v>
      </c>
      <c r="G56" s="8">
        <f>SUBTOTAL(109,G51:G55)</f>
        <v>1</v>
      </c>
    </row>
    <row r="57" spans="1:7" x14ac:dyDescent="0.25">
      <c r="A57" s="15" t="s">
        <v>41</v>
      </c>
      <c r="B57" s="16">
        <v>140</v>
      </c>
      <c r="C57" s="16">
        <v>181</v>
      </c>
      <c r="D57" s="16"/>
      <c r="E57" s="16"/>
      <c r="F57" s="17">
        <f t="shared" si="8"/>
        <v>321</v>
      </c>
      <c r="G57" s="14"/>
    </row>
    <row r="58" spans="1:7" ht="62.25" customHeight="1" x14ac:dyDescent="0.25">
      <c r="A58" s="36" t="s">
        <v>64</v>
      </c>
      <c r="B58" s="36"/>
      <c r="C58" s="36"/>
      <c r="D58" s="36"/>
      <c r="E58" s="36"/>
      <c r="F58" s="36"/>
      <c r="G58" s="36"/>
    </row>
    <row r="59" spans="1:7" x14ac:dyDescent="0.25">
      <c r="A59" s="35"/>
      <c r="B59" s="35"/>
      <c r="C59" s="35"/>
      <c r="D59" s="35"/>
      <c r="E59" s="35"/>
      <c r="F59" s="35"/>
      <c r="G59" s="35"/>
    </row>
    <row r="60" spans="1:7" s="10" customFormat="1" x14ac:dyDescent="0.25">
      <c r="A60" s="4" t="s">
        <v>31</v>
      </c>
      <c r="B60" s="3" t="s">
        <v>0</v>
      </c>
      <c r="C60" s="3" t="s">
        <v>1</v>
      </c>
      <c r="D60" s="3" t="s">
        <v>2</v>
      </c>
      <c r="E60" s="3" t="s">
        <v>3</v>
      </c>
      <c r="F60" s="3" t="s">
        <v>4</v>
      </c>
      <c r="G60" s="3" t="s">
        <v>16</v>
      </c>
    </row>
    <row r="61" spans="1:7" x14ac:dyDescent="0.25">
      <c r="A61" s="4" t="s">
        <v>22</v>
      </c>
      <c r="B61" s="3">
        <v>807</v>
      </c>
      <c r="C61" s="3">
        <v>1154</v>
      </c>
      <c r="D61" s="3"/>
      <c r="E61" s="3"/>
      <c r="F61" s="3">
        <f>SUM(B61:E61)</f>
        <v>1961</v>
      </c>
      <c r="G61" s="1">
        <f t="shared" ref="G61:G64" si="10">F61/$F$64</f>
        <v>0.4639224035959309</v>
      </c>
    </row>
    <row r="62" spans="1:7" x14ac:dyDescent="0.25">
      <c r="A62" s="4" t="s">
        <v>23</v>
      </c>
      <c r="B62" s="3">
        <v>1012</v>
      </c>
      <c r="C62" s="3">
        <v>1236</v>
      </c>
      <c r="D62" s="3"/>
      <c r="E62" s="3"/>
      <c r="F62" s="3">
        <f t="shared" ref="F62:F63" si="11">SUM(B62:E62)</f>
        <v>2248</v>
      </c>
      <c r="G62" s="1">
        <f t="shared" si="10"/>
        <v>0.53181925715637568</v>
      </c>
    </row>
    <row r="63" spans="1:7" x14ac:dyDescent="0.25">
      <c r="A63" s="4" t="s">
        <v>24</v>
      </c>
      <c r="B63" s="3">
        <v>10</v>
      </c>
      <c r="C63" s="3">
        <v>8</v>
      </c>
      <c r="D63" s="3"/>
      <c r="E63" s="3"/>
      <c r="F63" s="3">
        <f t="shared" si="11"/>
        <v>18</v>
      </c>
      <c r="G63" s="1">
        <f t="shared" si="10"/>
        <v>4.2583392476933995E-3</v>
      </c>
    </row>
    <row r="64" spans="1:7" x14ac:dyDescent="0.25">
      <c r="A64" s="6" t="s">
        <v>4</v>
      </c>
      <c r="B64" s="7">
        <f>SUM(B61:B63)</f>
        <v>1829</v>
      </c>
      <c r="C64" s="7">
        <f t="shared" ref="C64:F64" si="12">SUM(C61:C63)</f>
        <v>2398</v>
      </c>
      <c r="D64" s="7">
        <f t="shared" si="12"/>
        <v>0</v>
      </c>
      <c r="E64" s="7">
        <f t="shared" si="12"/>
        <v>0</v>
      </c>
      <c r="F64" s="7">
        <f t="shared" si="12"/>
        <v>4227</v>
      </c>
      <c r="G64" s="8">
        <f t="shared" si="10"/>
        <v>1</v>
      </c>
    </row>
    <row r="65" spans="1:24" x14ac:dyDescent="0.25">
      <c r="A65" s="35"/>
      <c r="B65" s="35"/>
      <c r="C65" s="35"/>
      <c r="D65" s="35"/>
      <c r="E65" s="35"/>
      <c r="F65" s="35"/>
      <c r="G65" s="35"/>
    </row>
    <row r="66" spans="1:24" x14ac:dyDescent="0.25">
      <c r="A66" s="4" t="s">
        <v>32</v>
      </c>
      <c r="B66" s="3" t="s">
        <v>0</v>
      </c>
      <c r="C66" s="3" t="s">
        <v>1</v>
      </c>
      <c r="D66" s="3" t="s">
        <v>2</v>
      </c>
      <c r="E66" s="3" t="s">
        <v>3</v>
      </c>
      <c r="F66" s="3" t="s">
        <v>4</v>
      </c>
      <c r="G66" s="3" t="s">
        <v>16</v>
      </c>
    </row>
    <row r="67" spans="1:24" x14ac:dyDescent="0.25">
      <c r="A67" s="4" t="s">
        <v>25</v>
      </c>
      <c r="B67" s="3">
        <v>67</v>
      </c>
      <c r="C67" s="3">
        <v>86</v>
      </c>
      <c r="D67" s="3"/>
      <c r="E67" s="3"/>
      <c r="F67" s="3">
        <f>SUM(B67:E67)</f>
        <v>153</v>
      </c>
      <c r="G67" s="1">
        <f t="shared" ref="G67:G73" si="13">F67/F$72</f>
        <v>3.61958836053939E-2</v>
      </c>
    </row>
    <row r="68" spans="1:24" x14ac:dyDescent="0.25">
      <c r="A68" s="4" t="s">
        <v>26</v>
      </c>
      <c r="B68" s="3">
        <v>411</v>
      </c>
      <c r="C68" s="3">
        <v>499</v>
      </c>
      <c r="D68" s="3"/>
      <c r="E68" s="3"/>
      <c r="F68" s="3">
        <f t="shared" ref="F68:F73" si="14">SUM(B68:E68)</f>
        <v>910</v>
      </c>
      <c r="G68" s="1">
        <f t="shared" si="13"/>
        <v>0.21528270641116631</v>
      </c>
      <c r="H68" s="2"/>
      <c r="I68" s="2"/>
      <c r="J68" s="2"/>
      <c r="K68" s="2"/>
      <c r="L68" s="2"/>
      <c r="M68" s="2"/>
      <c r="N68" s="2"/>
      <c r="O68" s="2"/>
      <c r="P68" s="2"/>
      <c r="Q68" s="2"/>
      <c r="R68" s="2"/>
      <c r="S68" s="2"/>
      <c r="T68" s="2"/>
      <c r="U68" s="2"/>
      <c r="V68" s="2"/>
      <c r="W68" s="2"/>
      <c r="X68" s="2"/>
    </row>
    <row r="69" spans="1:24" x14ac:dyDescent="0.25">
      <c r="A69" s="4" t="s">
        <v>27</v>
      </c>
      <c r="B69" s="3">
        <v>6</v>
      </c>
      <c r="C69" s="3">
        <v>12</v>
      </c>
      <c r="D69" s="3"/>
      <c r="E69" s="3"/>
      <c r="F69" s="3">
        <f t="shared" si="14"/>
        <v>18</v>
      </c>
      <c r="G69" s="1">
        <f t="shared" si="13"/>
        <v>4.2583392476933995E-3</v>
      </c>
    </row>
    <row r="70" spans="1:24" x14ac:dyDescent="0.25">
      <c r="A70" s="10" t="s">
        <v>28</v>
      </c>
      <c r="B70" s="3">
        <v>278</v>
      </c>
      <c r="C70" s="3">
        <v>358</v>
      </c>
      <c r="D70" s="3"/>
      <c r="E70" s="3"/>
      <c r="F70" s="3">
        <f t="shared" si="14"/>
        <v>636</v>
      </c>
      <c r="G70" s="1">
        <f t="shared" si="13"/>
        <v>0.15046132008516677</v>
      </c>
    </row>
    <row r="71" spans="1:24" x14ac:dyDescent="0.25">
      <c r="A71" s="5" t="s">
        <v>35</v>
      </c>
      <c r="B71" s="3">
        <v>1067</v>
      </c>
      <c r="C71" s="3">
        <v>1443</v>
      </c>
      <c r="D71" s="3"/>
      <c r="E71" s="3"/>
      <c r="F71" s="3">
        <f t="shared" si="14"/>
        <v>2510</v>
      </c>
      <c r="G71" s="1">
        <f t="shared" si="13"/>
        <v>0.59380175065057961</v>
      </c>
    </row>
    <row r="72" spans="1:24" x14ac:dyDescent="0.25">
      <c r="A72" s="6" t="s">
        <v>4</v>
      </c>
      <c r="B72" s="7">
        <f>SUM(B67:B71)</f>
        <v>1829</v>
      </c>
      <c r="C72" s="7">
        <f t="shared" ref="C72:F72" si="15">SUM(C67:C71)</f>
        <v>2398</v>
      </c>
      <c r="D72" s="7">
        <f t="shared" si="15"/>
        <v>0</v>
      </c>
      <c r="E72" s="7">
        <f t="shared" si="15"/>
        <v>0</v>
      </c>
      <c r="F72" s="7">
        <f t="shared" si="15"/>
        <v>4227</v>
      </c>
      <c r="G72" s="8">
        <f t="shared" si="13"/>
        <v>1</v>
      </c>
    </row>
    <row r="73" spans="1:24" x14ac:dyDescent="0.25">
      <c r="A73" s="15" t="s">
        <v>41</v>
      </c>
      <c r="B73" s="16">
        <v>107</v>
      </c>
      <c r="C73" s="16">
        <v>144</v>
      </c>
      <c r="D73" s="16"/>
      <c r="E73" s="16"/>
      <c r="F73" s="12">
        <f t="shared" si="14"/>
        <v>251</v>
      </c>
      <c r="G73" s="18">
        <f t="shared" si="13"/>
        <v>5.9380175065057959E-2</v>
      </c>
    </row>
    <row r="74" spans="1:24" ht="60.75" customHeight="1" x14ac:dyDescent="0.25">
      <c r="A74" s="36" t="s">
        <v>64</v>
      </c>
      <c r="B74" s="36"/>
      <c r="C74" s="36"/>
      <c r="D74" s="36"/>
      <c r="E74" s="36"/>
      <c r="F74" s="36"/>
      <c r="G74" s="36"/>
    </row>
    <row r="75" spans="1:24" x14ac:dyDescent="0.25">
      <c r="A75" s="35"/>
      <c r="B75" s="35"/>
      <c r="C75" s="35"/>
      <c r="D75" s="35"/>
      <c r="E75" s="35"/>
      <c r="F75" s="35"/>
      <c r="G75" s="35"/>
    </row>
    <row r="76" spans="1:24" x14ac:dyDescent="0.25">
      <c r="A76" s="4" t="s">
        <v>33</v>
      </c>
      <c r="B76" s="3" t="s">
        <v>0</v>
      </c>
      <c r="C76" s="3" t="s">
        <v>1</v>
      </c>
      <c r="D76" s="3" t="s">
        <v>2</v>
      </c>
      <c r="E76" s="3" t="s">
        <v>3</v>
      </c>
      <c r="F76" s="3" t="s">
        <v>4</v>
      </c>
      <c r="G76" s="3" t="s">
        <v>16</v>
      </c>
    </row>
    <row r="77" spans="1:24" x14ac:dyDescent="0.25">
      <c r="A77" s="4" t="s">
        <v>17</v>
      </c>
      <c r="B77" s="3">
        <v>804</v>
      </c>
      <c r="C77" s="3">
        <v>954</v>
      </c>
      <c r="D77" s="3"/>
      <c r="E77" s="3"/>
      <c r="F77" s="3">
        <f>SUM(B77:E77)</f>
        <v>1758</v>
      </c>
      <c r="G77" s="1">
        <f>F77/$F$84</f>
        <v>0.14249817621788116</v>
      </c>
    </row>
    <row r="78" spans="1:24" x14ac:dyDescent="0.25">
      <c r="A78" s="10" t="s">
        <v>65</v>
      </c>
      <c r="B78" s="22">
        <v>747</v>
      </c>
      <c r="C78" s="22">
        <v>809</v>
      </c>
      <c r="D78" s="22"/>
      <c r="E78" s="22"/>
      <c r="F78" s="22">
        <f>SUM(B78:E78)</f>
        <v>1556</v>
      </c>
      <c r="G78" s="1">
        <f>F78/$F$84</f>
        <v>0.12612466563994487</v>
      </c>
    </row>
    <row r="79" spans="1:24" x14ac:dyDescent="0.25">
      <c r="A79" s="4" t="s">
        <v>18</v>
      </c>
      <c r="B79" s="3">
        <v>460</v>
      </c>
      <c r="C79" s="3">
        <v>541</v>
      </c>
      <c r="D79" s="3"/>
      <c r="E79" s="3"/>
      <c r="F79" s="3">
        <f t="shared" ref="F79:F83" si="16">SUM(B79:E79)</f>
        <v>1001</v>
      </c>
      <c r="G79" s="1">
        <f t="shared" ref="G79:G83" si="17">F79/$F$84</f>
        <v>8.1138040042149626E-2</v>
      </c>
    </row>
    <row r="80" spans="1:24" x14ac:dyDescent="0.25">
      <c r="A80" s="4" t="s">
        <v>19</v>
      </c>
      <c r="B80" s="3">
        <v>1174</v>
      </c>
      <c r="C80" s="3">
        <v>1795</v>
      </c>
      <c r="D80" s="3"/>
      <c r="E80" s="3"/>
      <c r="F80" s="3">
        <f t="shared" si="16"/>
        <v>2969</v>
      </c>
      <c r="G80" s="1">
        <f t="shared" si="17"/>
        <v>0.24065818270243983</v>
      </c>
    </row>
    <row r="81" spans="1:7" x14ac:dyDescent="0.25">
      <c r="A81" s="4" t="s">
        <v>20</v>
      </c>
      <c r="B81" s="3">
        <v>929</v>
      </c>
      <c r="C81" s="3">
        <v>1222</v>
      </c>
      <c r="D81" s="3"/>
      <c r="E81" s="3"/>
      <c r="F81" s="3">
        <f t="shared" si="16"/>
        <v>2151</v>
      </c>
      <c r="G81" s="1">
        <f t="shared" si="17"/>
        <v>0.17435357056010375</v>
      </c>
    </row>
    <row r="82" spans="1:7" x14ac:dyDescent="0.25">
      <c r="A82" s="4" t="s">
        <v>21</v>
      </c>
      <c r="B82" s="3">
        <v>1267</v>
      </c>
      <c r="C82" s="3">
        <v>1479</v>
      </c>
      <c r="D82" s="3"/>
      <c r="E82" s="3"/>
      <c r="F82" s="3">
        <f t="shared" si="16"/>
        <v>2746</v>
      </c>
      <c r="G82" s="1">
        <f t="shared" si="17"/>
        <v>0.22258247548026264</v>
      </c>
    </row>
    <row r="83" spans="1:7" x14ac:dyDescent="0.25">
      <c r="A83" s="4" t="s">
        <v>28</v>
      </c>
      <c r="B83" s="3">
        <v>49</v>
      </c>
      <c r="C83" s="3">
        <v>107</v>
      </c>
      <c r="D83" s="3"/>
      <c r="E83" s="3"/>
      <c r="F83" s="3">
        <f t="shared" si="16"/>
        <v>156</v>
      </c>
      <c r="G83" s="1">
        <f t="shared" si="17"/>
        <v>1.2644889357218124E-2</v>
      </c>
    </row>
    <row r="84" spans="1:7" x14ac:dyDescent="0.25">
      <c r="A84" s="6" t="s">
        <v>4</v>
      </c>
      <c r="B84" s="7">
        <f>SUM(B77:B83)</f>
        <v>5430</v>
      </c>
      <c r="C84" s="7">
        <f>SUM(C77:C83)</f>
        <v>6907</v>
      </c>
      <c r="D84" s="7">
        <f>SUM(D77:D83)</f>
        <v>0</v>
      </c>
      <c r="E84" s="7">
        <f>SUM(E77:E83)</f>
        <v>0</v>
      </c>
      <c r="F84" s="7">
        <f>SUM(F77:F83)</f>
        <v>12337</v>
      </c>
      <c r="G84" s="8">
        <f>SUBTOTAL(109,G77:G83)</f>
        <v>1</v>
      </c>
    </row>
    <row r="85" spans="1:7" ht="12" customHeight="1" thickBot="1" x14ac:dyDescent="0.3">
      <c r="A85" s="30"/>
      <c r="B85" s="30"/>
      <c r="C85" s="30"/>
      <c r="D85" s="30"/>
      <c r="E85" s="30"/>
      <c r="F85" s="30"/>
      <c r="G85" s="30"/>
    </row>
    <row r="86" spans="1:7" ht="53.25" customHeight="1" thickBot="1" x14ac:dyDescent="0.3">
      <c r="A86" s="27" t="s">
        <v>66</v>
      </c>
      <c r="B86" s="28"/>
      <c r="C86" s="28"/>
      <c r="D86" s="28"/>
      <c r="E86" s="28"/>
      <c r="F86" s="28"/>
      <c r="G86" s="29"/>
    </row>
  </sheetData>
  <mergeCells count="13">
    <mergeCell ref="A1:G1"/>
    <mergeCell ref="A2:G2"/>
    <mergeCell ref="A86:G86"/>
    <mergeCell ref="A85:G85"/>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2019-07-24T15:33:36Z</cp:lastPrinted>
  <dcterms:created xsi:type="dcterms:W3CDTF">2016-05-12T13:52:51Z</dcterms:created>
  <dcterms:modified xsi:type="dcterms:W3CDTF">2019-08-09T15:03:05Z</dcterms:modified>
</cp:coreProperties>
</file>