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Report'!$A$1:$O$43</definedName>
  </definedNames>
  <calcPr calcId="162913"/>
  <pivotCaches>
    <pivotCache cacheId="5" r:id="rId2"/>
  </pivotCaches>
</workbook>
</file>

<file path=xl/calcChain.xml><?xml version="1.0" encoding="utf-8"?>
<calcChain xmlns="http://schemas.openxmlformats.org/spreadsheetml/2006/main">
  <c r="M42" i="4" l="1"/>
  <c r="I42" i="4"/>
  <c r="M41" i="4"/>
  <c r="D42" i="4"/>
  <c r="G42" i="4"/>
  <c r="L41" i="4"/>
  <c r="E42" i="4"/>
  <c r="I41" i="4"/>
  <c r="K42" i="4"/>
  <c r="F42" i="4"/>
  <c r="K41" i="4"/>
  <c r="F41" i="4"/>
  <c r="E41" i="4"/>
  <c r="D41" i="4"/>
  <c r="J41" i="4"/>
  <c r="H42" i="4"/>
  <c r="J42" i="4"/>
  <c r="G41" i="4"/>
  <c r="L42" i="4"/>
  <c r="H41" i="4"/>
  <c r="N41" i="4"/>
  <c r="N42" i="4"/>
</calcChain>
</file>

<file path=xl/sharedStrings.xml><?xml version="1.0" encoding="utf-8"?>
<sst xmlns="http://schemas.openxmlformats.org/spreadsheetml/2006/main" count="67" uniqueCount="54">
  <si>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</si>
  <si>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</si>
  <si>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</si>
  <si>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</si>
  <si>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</si>
  <si>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</si>
  <si>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</si>
  <si>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</si>
  <si>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</si>
  <si>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</si>
  <si>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</si>
  <si>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</si>
  <si>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</si>
  <si>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</si>
  <si>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</si>
  <si>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</si>
  <si>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</si>
  <si>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</si>
  <si>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</si>
  <si>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</si>
  <si>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</si>
  <si>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</si>
  <si>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</si>
  <si>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</si>
  <si>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</si>
  <si>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</si>
  <si>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</si>
  <si>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</si>
  <si>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</si>
  <si>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</si>
  <si>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</si>
  <si>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</si>
  <si>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</si>
  <si>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</si>
  <si>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</si>
  <si>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</si>
  <si>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</si>
  <si>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</si>
  <si>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</si>
  <si>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</si>
  <si>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</si>
  <si>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</si>
  <si>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</si>
  <si>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</si>
  <si>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</si>
  <si>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</si>
  <si>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</si>
  <si>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</si>
  <si>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</si>
  <si>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Recruit Officer</t>
  </si>
  <si>
    <t>Grand Total Female Sworn: 30%</t>
  </si>
  <si>
    <t>Grand Total Minority Sworn: 21%</t>
  </si>
  <si>
    <t>Forensic Video Analyst</t>
  </si>
  <si>
    <r>
      <rPr>
        <b/>
        <sz val="10"/>
        <color theme="1"/>
        <rFont val="Calibri"/>
        <family val="2"/>
        <scheme val="minor"/>
      </rPr>
      <t>January-March 2018 MPD Diversity Repor</t>
    </r>
    <r>
      <rPr>
        <b/>
        <sz val="11"/>
        <color theme="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</si>
</sst>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47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175.442800231482" createdVersion="3" refreshedVersion="6" recordCount="641">
  <cacheSource type="worksheet">
    <worksheetSource ref="A1:G642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40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Investigator"/>
        <s v="Management Info Specialist"/>
        <s v="Manager"/>
        <s v="Officer"/>
        <s v="Recruit Officer"/>
        <s v="PEO"/>
        <s v="PEO Leadworker"/>
        <s v="PIO"/>
        <s v="Police Property Clerk"/>
        <s v="Police Records Service Clerk"/>
        <s v="Police Report Leadworker"/>
        <s v="PRT"/>
        <s v="Supervisor"/>
        <s v="" u="1"/>
        <s v="Forensic Lab Tech" u="1"/>
        <s v="PEO Field Supervisor" u="1"/>
        <s v="Crossing Guard" u="1"/>
        <s v="Bicycle Recovery Specialist" u="1"/>
        <s v="Parking Field Superviso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1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JAY"/>
    <s v="LENGFELD"/>
    <x v="0"/>
    <x v="0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6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HEE CHAN"/>
    <s v="WOO "/>
    <x v="1"/>
    <x v="0"/>
  </r>
  <r>
    <x v="0"/>
    <x v="0"/>
    <x v="10"/>
    <s v="NANCY"/>
    <s v="KELSO"/>
    <x v="0"/>
    <x v="1"/>
  </r>
  <r>
    <x v="0"/>
    <x v="0"/>
    <x v="10"/>
    <s v="JENNIFER"/>
    <s v="YARL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0"/>
    <x v="10"/>
    <s v="EMILY"/>
    <s v="MYERS"/>
    <x v="0"/>
    <x v="1"/>
  </r>
  <r>
    <x v="0"/>
    <x v="0"/>
    <x v="10"/>
    <s v="BRITNI"/>
    <s v="SUTT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STEVEN"/>
    <s v="BUCKINGHAM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RALPH"/>
    <s v="STAMLER"/>
    <x v="0"/>
    <x v="0"/>
  </r>
  <r>
    <x v="0"/>
    <x v="4"/>
    <x v="11"/>
    <s v="MICHELLE"/>
    <s v="MEYER"/>
    <x v="0"/>
    <x v="1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CHERYL"/>
    <s v="FRANCI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DAWN"/>
    <s v="WORMAN-COOK"/>
    <x v="0"/>
    <x v="1"/>
  </r>
  <r>
    <x v="0"/>
    <x v="4"/>
    <x v="11"/>
    <s v="AMY"/>
    <s v="WOLOSZYN"/>
    <x v="0"/>
    <x v="1"/>
  </r>
  <r>
    <x v="0"/>
    <x v="4"/>
    <x v="11"/>
    <s v="NATASHA"/>
    <s v="WEAVER"/>
    <x v="2"/>
    <x v="1"/>
  </r>
  <r>
    <x v="0"/>
    <x v="4"/>
    <x v="11"/>
    <s v="ROBERT"/>
    <s v="MANION"/>
    <x v="0"/>
    <x v="0"/>
  </r>
  <r>
    <x v="0"/>
    <x v="4"/>
    <x v="11"/>
    <s v="SCOTT"/>
    <s v="BALL"/>
    <x v="0"/>
    <x v="0"/>
  </r>
  <r>
    <x v="0"/>
    <x v="4"/>
    <x v="11"/>
    <s v="MICHAEL"/>
    <s v="DIEWALD"/>
    <x v="0"/>
    <x v="0"/>
  </r>
  <r>
    <x v="0"/>
    <x v="4"/>
    <x v="11"/>
    <s v="LAURA"/>
    <s v="KOSKINEN"/>
    <x v="0"/>
    <x v="1"/>
  </r>
  <r>
    <x v="0"/>
    <x v="4"/>
    <x v="11"/>
    <s v="LARRY"/>
    <s v="OLSON"/>
    <x v="0"/>
    <x v="0"/>
  </r>
  <r>
    <x v="0"/>
    <x v="4"/>
    <x v="11"/>
    <s v="KATHY"/>
    <s v="ROH"/>
    <x v="0"/>
    <x v="1"/>
  </r>
  <r>
    <x v="0"/>
    <x v="4"/>
    <x v="11"/>
    <s v="SANDRA"/>
    <s v="WITKAUSKAS"/>
    <x v="0"/>
    <x v="1"/>
  </r>
  <r>
    <x v="0"/>
    <x v="4"/>
    <x v="11"/>
    <s v="GENE"/>
    <s v="COOK"/>
    <x v="1"/>
    <x v="0"/>
  </r>
  <r>
    <x v="0"/>
    <x v="4"/>
    <x v="11"/>
    <s v="NANCY"/>
    <s v="GRIFFIN"/>
    <x v="0"/>
    <x v="1"/>
  </r>
  <r>
    <x v="0"/>
    <x v="4"/>
    <x v="11"/>
    <s v="WENDY"/>
    <s v="NOVITZKE"/>
    <x v="0"/>
    <x v="1"/>
  </r>
  <r>
    <x v="0"/>
    <x v="4"/>
    <x v="11"/>
    <s v="STEVEN"/>
    <s v="HOLADAY"/>
    <x v="0"/>
    <x v="0"/>
  </r>
  <r>
    <x v="0"/>
    <x v="4"/>
    <x v="11"/>
    <s v="SUSAN"/>
    <s v="COHEN"/>
    <x v="0"/>
    <x v="1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DOLGAR"/>
    <s v="TSERING"/>
    <x v="1"/>
    <x v="1"/>
  </r>
  <r>
    <x v="0"/>
    <x v="4"/>
    <x v="12"/>
    <s v="JOHN"/>
    <s v="YONKE"/>
    <x v="0"/>
    <x v="0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4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SIIRILA"/>
    <x v="0"/>
    <x v="1"/>
  </r>
  <r>
    <x v="1"/>
    <x v="2"/>
    <x v="13"/>
    <s v="JUSTINE"/>
    <s v="HARRIS"/>
    <x v="0"/>
    <x v="1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5"/>
    <s v="JOHN"/>
    <s v="MESSER"/>
    <x v="0"/>
    <x v="0"/>
  </r>
  <r>
    <x v="1"/>
    <x v="2"/>
    <x v="13"/>
    <s v="DARREL"/>
    <s v="MONROE"/>
    <x v="2"/>
    <x v="0"/>
  </r>
  <r>
    <x v="1"/>
    <x v="2"/>
    <x v="15"/>
    <s v="DIANA"/>
    <s v="NACHTIGAL"/>
    <x v="4"/>
    <x v="1"/>
  </r>
  <r>
    <x v="1"/>
    <x v="2"/>
    <x v="15"/>
    <s v="DANIEL"/>
    <s v="NALE"/>
    <x v="0"/>
    <x v="0"/>
  </r>
  <r>
    <x v="1"/>
    <x v="2"/>
    <x v="13"/>
    <s v="MATTHEW"/>
    <s v="NORDQUIST"/>
    <x v="0"/>
    <x v="0"/>
  </r>
  <r>
    <x v="1"/>
    <x v="2"/>
    <x v="13"/>
    <s v="DANIELLE"/>
    <s v="HALL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6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LISA"/>
    <s v="WING"/>
    <x v="0"/>
    <x v="1"/>
  </r>
  <r>
    <x v="1"/>
    <x v="2"/>
    <x v="14"/>
    <s v="MINDY"/>
    <s v="WINTER"/>
    <x v="0"/>
    <x v="1"/>
  </r>
  <r>
    <x v="0"/>
    <x v="1"/>
    <x v="17"/>
    <s v="CATHERINE"/>
    <s v="VAN HOVE"/>
    <x v="0"/>
    <x v="1"/>
  </r>
  <r>
    <x v="0"/>
    <x v="1"/>
    <x v="18"/>
    <s v="JAMES"/>
    <s v="POWELL"/>
    <x v="0"/>
    <x v="0"/>
  </r>
  <r>
    <x v="0"/>
    <x v="1"/>
    <x v="19"/>
    <s v="THOMAS"/>
    <s v="DULL"/>
    <x v="0"/>
    <x v="0"/>
  </r>
  <r>
    <x v="1"/>
    <x v="2"/>
    <x v="20"/>
    <s v="JUSTIN"/>
    <s v="ADSIT"/>
    <x v="0"/>
    <x v="0"/>
  </r>
  <r>
    <x v="1"/>
    <x v="2"/>
    <x v="20"/>
    <s v="MARIE"/>
    <s v="BURGETTE BACH"/>
    <x v="0"/>
    <x v="1"/>
  </r>
  <r>
    <x v="1"/>
    <x v="2"/>
    <x v="20"/>
    <s v="JOEL"/>
    <s v="HOLUM"/>
    <x v="0"/>
    <x v="0"/>
  </r>
  <r>
    <x v="1"/>
    <x v="2"/>
    <x v="20"/>
    <s v="ANTHONY"/>
    <s v="HORNUNG"/>
    <x v="0"/>
    <x v="0"/>
  </r>
  <r>
    <x v="1"/>
    <x v="2"/>
    <x v="20"/>
    <s v="COLLEEN"/>
    <s v="MICHELSON"/>
    <x v="0"/>
    <x v="1"/>
  </r>
  <r>
    <x v="1"/>
    <x v="2"/>
    <x v="20"/>
    <s v="HERBERT"/>
    <s v="MUELLER"/>
    <x v="0"/>
    <x v="0"/>
  </r>
  <r>
    <x v="1"/>
    <x v="2"/>
    <x v="20"/>
    <s v="THOMAS"/>
    <s v="PARR"/>
    <x v="0"/>
    <x v="0"/>
  </r>
  <r>
    <x v="1"/>
    <x v="2"/>
    <x v="20"/>
    <s v="DANIEL"/>
    <s v="ROMAN"/>
    <x v="0"/>
    <x v="0"/>
  </r>
  <r>
    <x v="1"/>
    <x v="2"/>
    <x v="20"/>
    <s v="BRIAN"/>
    <s v="SHAUL"/>
    <x v="0"/>
    <x v="0"/>
  </r>
  <r>
    <x v="1"/>
    <x v="2"/>
    <x v="20"/>
    <s v="TIMOTHY"/>
    <s v="SMITH"/>
    <x v="0"/>
    <x v="0"/>
  </r>
  <r>
    <x v="1"/>
    <x v="2"/>
    <x v="20"/>
    <s v="JILL"/>
    <s v="URSO"/>
    <x v="0"/>
    <x v="1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8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8"/>
    <s v="JENNIFER"/>
    <s v="KRUEGER FAVOUR"/>
    <x v="0"/>
    <x v="1"/>
  </r>
  <r>
    <x v="1"/>
    <x v="2"/>
    <x v="14"/>
    <s v="DAVID"/>
    <s v="MCCAW"/>
    <x v="0"/>
    <x v="0"/>
  </r>
  <r>
    <x v="1"/>
    <x v="2"/>
    <x v="8"/>
    <s v="CORY"/>
    <s v="NELSON"/>
    <x v="0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JOEY"/>
    <s v="SKENANDORE"/>
    <x v="4"/>
    <x v="0"/>
  </r>
  <r>
    <x v="1"/>
    <x v="2"/>
    <x v="16"/>
    <s v="ERIC"/>
    <s v="TRIPKE"/>
    <x v="0"/>
    <x v="0"/>
  </r>
  <r>
    <x v="0"/>
    <x v="1"/>
    <x v="21"/>
    <s v="JEFFREY"/>
    <s v="GONZALEZ"/>
    <x v="3"/>
    <x v="0"/>
  </r>
  <r>
    <x v="0"/>
    <x v="1"/>
    <x v="21"/>
    <s v="ERIK"/>
    <s v="LARSON"/>
    <x v="0"/>
    <x v="0"/>
  </r>
  <r>
    <x v="0"/>
    <x v="1"/>
    <x v="21"/>
    <s v="TXUJCI"/>
    <s v="XIONG"/>
    <x v="1"/>
    <x v="0"/>
  </r>
  <r>
    <x v="0"/>
    <x v="1"/>
    <x v="21"/>
    <s v="MICHAEL"/>
    <s v="YOSS"/>
    <x v="0"/>
    <x v="0"/>
  </r>
  <r>
    <x v="0"/>
    <x v="1"/>
    <x v="22"/>
    <s v="SUZANNE"/>
    <s v="FICHTEL"/>
    <x v="0"/>
    <x v="1"/>
  </r>
  <r>
    <x v="0"/>
    <x v="1"/>
    <x v="22"/>
    <s v="THERESA"/>
    <s v="GENIN"/>
    <x v="0"/>
    <x v="1"/>
  </r>
  <r>
    <x v="1"/>
    <x v="2"/>
    <x v="23"/>
    <s v="JOSHUA"/>
    <s v="ACKER"/>
    <x v="0"/>
    <x v="0"/>
  </r>
  <r>
    <x v="1"/>
    <x v="2"/>
    <x v="23"/>
    <s v="NORA"/>
    <s v="ADAMS"/>
    <x v="0"/>
    <x v="1"/>
  </r>
  <r>
    <x v="1"/>
    <x v="2"/>
    <x v="23"/>
    <s v="KIMBERLY"/>
    <s v="ALAN"/>
    <x v="0"/>
    <x v="1"/>
  </r>
  <r>
    <x v="1"/>
    <x v="2"/>
    <x v="23"/>
    <s v="BERNARD"/>
    <s v="ALBRIGHT"/>
    <x v="0"/>
    <x v="0"/>
  </r>
  <r>
    <x v="1"/>
    <x v="2"/>
    <x v="23"/>
    <s v="MARK"/>
    <s v="ALLEN"/>
    <x v="2"/>
    <x v="0"/>
  </r>
  <r>
    <x v="1"/>
    <x v="2"/>
    <x v="16"/>
    <s v="MICHAEL"/>
    <s v="ALVAREZ"/>
    <x v="3"/>
    <x v="0"/>
  </r>
  <r>
    <x v="1"/>
    <x v="2"/>
    <x v="23"/>
    <s v="RONALD"/>
    <s v="ALVAREZ"/>
    <x v="3"/>
    <x v="0"/>
  </r>
  <r>
    <x v="1"/>
    <x v="2"/>
    <x v="23"/>
    <s v="AMANDA"/>
    <s v="ANALLA"/>
    <x v="3"/>
    <x v="1"/>
  </r>
  <r>
    <x v="1"/>
    <x v="2"/>
    <x v="23"/>
    <s v="MATTHEW"/>
    <s v="AURES"/>
    <x v="0"/>
    <x v="0"/>
  </r>
  <r>
    <x v="1"/>
    <x v="2"/>
    <x v="23"/>
    <s v="LINDA"/>
    <s v="BAEHMANN"/>
    <x v="0"/>
    <x v="1"/>
  </r>
  <r>
    <x v="1"/>
    <x v="2"/>
    <x v="23"/>
    <s v="SARA"/>
    <s v="BAILEY"/>
    <x v="0"/>
    <x v="1"/>
  </r>
  <r>
    <x v="1"/>
    <x v="2"/>
    <x v="16"/>
    <s v="MATTHEW"/>
    <s v="BAKER"/>
    <x v="0"/>
    <x v="0"/>
  </r>
  <r>
    <x v="1"/>
    <x v="2"/>
    <x v="23"/>
    <s v="DEAN"/>
    <s v="BALDUKAS"/>
    <x v="0"/>
    <x v="0"/>
  </r>
  <r>
    <x v="1"/>
    <x v="2"/>
    <x v="23"/>
    <s v="MICHAEL"/>
    <s v="BARCHESKI"/>
    <x v="0"/>
    <x v="0"/>
  </r>
  <r>
    <x v="1"/>
    <x v="2"/>
    <x v="23"/>
    <s v="TRAVIS"/>
    <s v="BARE"/>
    <x v="2"/>
    <x v="0"/>
  </r>
  <r>
    <x v="1"/>
    <x v="2"/>
    <x v="23"/>
    <s v="JASON"/>
    <s v="BAUMGART"/>
    <x v="0"/>
    <x v="0"/>
  </r>
  <r>
    <x v="1"/>
    <x v="2"/>
    <x v="23"/>
    <s v="MICHAEL"/>
    <s v="BEATTY"/>
    <x v="0"/>
    <x v="0"/>
  </r>
  <r>
    <x v="1"/>
    <x v="2"/>
    <x v="23"/>
    <s v="CARLIN"/>
    <s v="BECKER"/>
    <x v="0"/>
    <x v="1"/>
  </r>
  <r>
    <x v="1"/>
    <x v="2"/>
    <x v="16"/>
    <s v="NATHAN"/>
    <s v="BECKER"/>
    <x v="0"/>
    <x v="0"/>
  </r>
  <r>
    <x v="1"/>
    <x v="2"/>
    <x v="23"/>
    <s v="ANDREW"/>
    <s v="BECKFIELD"/>
    <x v="4"/>
    <x v="0"/>
  </r>
  <r>
    <x v="1"/>
    <x v="2"/>
    <x v="23"/>
    <s v="SARAH"/>
    <s v="BOESPFLUG"/>
    <x v="0"/>
    <x v="1"/>
  </r>
  <r>
    <x v="1"/>
    <x v="2"/>
    <x v="23"/>
    <s v="JOHN"/>
    <s v="BOESPFLUG"/>
    <x v="0"/>
    <x v="0"/>
  </r>
  <r>
    <x v="1"/>
    <x v="2"/>
    <x v="23"/>
    <s v="TARA"/>
    <s v="BOLDEBUCK"/>
    <x v="0"/>
    <x v="1"/>
  </r>
  <r>
    <x v="1"/>
    <x v="2"/>
    <x v="23"/>
    <s v="DANIEL"/>
    <s v="BORTH"/>
    <x v="0"/>
    <x v="0"/>
  </r>
  <r>
    <x v="1"/>
    <x v="2"/>
    <x v="23"/>
    <s v="JOSHUA"/>
    <s v="BOWER"/>
    <x v="0"/>
    <x v="0"/>
  </r>
  <r>
    <x v="1"/>
    <x v="2"/>
    <x v="23"/>
    <s v="AMY"/>
    <s v="BRAMLETT"/>
    <x v="0"/>
    <x v="1"/>
  </r>
  <r>
    <x v="1"/>
    <x v="2"/>
    <x v="23"/>
    <s v="SAMUEL"/>
    <s v="BRIER"/>
    <x v="0"/>
    <x v="0"/>
  </r>
  <r>
    <x v="1"/>
    <x v="2"/>
    <x v="23"/>
    <s v="KENNETH"/>
    <s v="BROWN"/>
    <x v="0"/>
    <x v="0"/>
  </r>
  <r>
    <x v="1"/>
    <x v="2"/>
    <x v="23"/>
    <s v="ANDREW"/>
    <s v="BRUCE"/>
    <x v="0"/>
    <x v="0"/>
  </r>
  <r>
    <x v="1"/>
    <x v="2"/>
    <x v="23"/>
    <s v="RICHARD"/>
    <s v="BRUESS"/>
    <x v="0"/>
    <x v="0"/>
  </r>
  <r>
    <x v="1"/>
    <x v="2"/>
    <x v="23"/>
    <s v="JOSEPH"/>
    <s v="BUCCELLATO"/>
    <x v="0"/>
    <x v="0"/>
  </r>
  <r>
    <x v="1"/>
    <x v="2"/>
    <x v="23"/>
    <s v="DOROTEO"/>
    <s v="CANO"/>
    <x v="3"/>
    <x v="0"/>
  </r>
  <r>
    <x v="1"/>
    <x v="2"/>
    <x v="23"/>
    <s v="DAVID"/>
    <s v="WHITE"/>
    <x v="0"/>
    <x v="0"/>
  </r>
  <r>
    <x v="1"/>
    <x v="2"/>
    <x v="23"/>
    <s v="KATHRYN"/>
    <s v="WAHL"/>
    <x v="0"/>
    <x v="1"/>
  </r>
  <r>
    <x v="1"/>
    <x v="2"/>
    <x v="23"/>
    <s v="JOHN"/>
    <s v="CHRISTIAN"/>
    <x v="0"/>
    <x v="0"/>
  </r>
  <r>
    <x v="1"/>
    <x v="2"/>
    <x v="23"/>
    <s v="STEVEN"/>
    <s v="CHVALA"/>
    <x v="0"/>
    <x v="0"/>
  </r>
  <r>
    <x v="1"/>
    <x v="2"/>
    <x v="23"/>
    <s v="DUSTIN"/>
    <s v="CLARK"/>
    <x v="0"/>
    <x v="0"/>
  </r>
  <r>
    <x v="1"/>
    <x v="2"/>
    <x v="23"/>
    <s v="JACOB"/>
    <s v="CONRAD"/>
    <x v="2"/>
    <x v="0"/>
  </r>
  <r>
    <x v="1"/>
    <x v="2"/>
    <x v="23"/>
    <s v="CARREN"/>
    <s v="CORCORAN"/>
    <x v="0"/>
    <x v="1"/>
  </r>
  <r>
    <x v="1"/>
    <x v="2"/>
    <x v="23"/>
    <s v="KEVIN"/>
    <s v="COSTIN"/>
    <x v="0"/>
    <x v="0"/>
  </r>
  <r>
    <x v="1"/>
    <x v="2"/>
    <x v="23"/>
    <s v="ANDRYA"/>
    <s v="COUTTS"/>
    <x v="3"/>
    <x v="1"/>
  </r>
  <r>
    <x v="1"/>
    <x v="2"/>
    <x v="23"/>
    <s v="THOMAS"/>
    <s v="COYNE"/>
    <x v="0"/>
    <x v="0"/>
  </r>
  <r>
    <x v="1"/>
    <x v="2"/>
    <x v="23"/>
    <s v="JUSTIN"/>
    <s v="CREECH"/>
    <x v="2"/>
    <x v="0"/>
  </r>
  <r>
    <x v="1"/>
    <x v="2"/>
    <x v="23"/>
    <s v="CHAD"/>
    <s v="CROSE"/>
    <x v="0"/>
    <x v="0"/>
  </r>
  <r>
    <x v="1"/>
    <x v="2"/>
    <x v="23"/>
    <s v="DANA"/>
    <s v="CUMMINGS"/>
    <x v="0"/>
    <x v="1"/>
  </r>
  <r>
    <x v="1"/>
    <x v="2"/>
    <x v="23"/>
    <s v="THOMAS"/>
    <s v="DAHMS"/>
    <x v="0"/>
    <x v="0"/>
  </r>
  <r>
    <x v="1"/>
    <x v="2"/>
    <x v="23"/>
    <s v="PAUL"/>
    <s v="DAILEY"/>
    <x v="0"/>
    <x v="0"/>
  </r>
  <r>
    <x v="1"/>
    <x v="2"/>
    <x v="23"/>
    <s v="MICHAEL"/>
    <s v="DAVENPORT"/>
    <x v="0"/>
    <x v="0"/>
  </r>
  <r>
    <x v="1"/>
    <x v="2"/>
    <x v="13"/>
    <s v="GLENN"/>
    <s v="DAVIS"/>
    <x v="0"/>
    <x v="0"/>
  </r>
  <r>
    <x v="1"/>
    <x v="2"/>
    <x v="23"/>
    <s v="DAVID"/>
    <s v="DEXHEIMER"/>
    <x v="0"/>
    <x v="0"/>
  </r>
  <r>
    <x v="1"/>
    <x v="2"/>
    <x v="23"/>
    <s v="ERIC"/>
    <s v="DISCH"/>
    <x v="0"/>
    <x v="0"/>
  </r>
  <r>
    <x v="1"/>
    <x v="2"/>
    <x v="23"/>
    <s v="CHANDA"/>
    <s v="DOLSEN"/>
    <x v="0"/>
    <x v="1"/>
  </r>
  <r>
    <x v="1"/>
    <x v="2"/>
    <x v="23"/>
    <s v="JAMES"/>
    <s v="DONNELL"/>
    <x v="0"/>
    <x v="0"/>
  </r>
  <r>
    <x v="1"/>
    <x v="2"/>
    <x v="23"/>
    <s v="CHRISTOPHER"/>
    <s v="DORNAN"/>
    <x v="0"/>
    <x v="0"/>
  </r>
  <r>
    <x v="1"/>
    <x v="2"/>
    <x v="23"/>
    <s v="KELLY"/>
    <s v="DOUGHERTY"/>
    <x v="0"/>
    <x v="1"/>
  </r>
  <r>
    <x v="1"/>
    <x v="2"/>
    <x v="16"/>
    <s v="STEPHANIE"/>
    <s v="DRESCHER"/>
    <x v="0"/>
    <x v="1"/>
  </r>
  <r>
    <x v="1"/>
    <x v="2"/>
    <x v="23"/>
    <s v="JON"/>
    <s v="DROLLINGER"/>
    <x v="0"/>
    <x v="0"/>
  </r>
  <r>
    <x v="1"/>
    <x v="2"/>
    <x v="23"/>
    <s v="PATRICIA"/>
    <s v="DRURY"/>
    <x v="4"/>
    <x v="1"/>
  </r>
  <r>
    <x v="1"/>
    <x v="2"/>
    <x v="23"/>
    <s v="KEVIN"/>
    <s v="DUNNINGTON"/>
    <x v="0"/>
    <x v="0"/>
  </r>
  <r>
    <x v="1"/>
    <x v="2"/>
    <x v="23"/>
    <s v="BRYAN"/>
    <s v="DYER"/>
    <x v="0"/>
    <x v="0"/>
  </r>
  <r>
    <x v="1"/>
    <x v="2"/>
    <x v="23"/>
    <s v="HEATHER"/>
    <s v="DZICK"/>
    <x v="2"/>
    <x v="1"/>
  </r>
  <r>
    <x v="1"/>
    <x v="2"/>
    <x v="23"/>
    <s v="JORDAN"/>
    <s v="EBNER"/>
    <x v="0"/>
    <x v="1"/>
  </r>
  <r>
    <x v="1"/>
    <x v="2"/>
    <x v="23"/>
    <s v="KRISTIN"/>
    <s v="ELLIOTT"/>
    <x v="0"/>
    <x v="1"/>
  </r>
  <r>
    <x v="1"/>
    <x v="2"/>
    <x v="23"/>
    <s v="NICHOLAS"/>
    <s v="EULL"/>
    <x v="0"/>
    <x v="0"/>
  </r>
  <r>
    <x v="1"/>
    <x v="2"/>
    <x v="23"/>
    <s v="MICHAEL"/>
    <s v="EVANS"/>
    <x v="2"/>
    <x v="0"/>
  </r>
  <r>
    <x v="1"/>
    <x v="2"/>
    <x v="13"/>
    <s v="LISA"/>
    <s v="FAHRENBRUCH"/>
    <x v="0"/>
    <x v="1"/>
  </r>
  <r>
    <x v="1"/>
    <x v="2"/>
    <x v="23"/>
    <s v="SCOTT"/>
    <s v="FAVOUR"/>
    <x v="0"/>
    <x v="0"/>
  </r>
  <r>
    <x v="1"/>
    <x v="2"/>
    <x v="23"/>
    <s v="RYAN"/>
    <s v="FINNEGAN"/>
    <x v="0"/>
    <x v="0"/>
  </r>
  <r>
    <x v="1"/>
    <x v="2"/>
    <x v="23"/>
    <s v="THEODORE"/>
    <s v="FONDRK"/>
    <x v="0"/>
    <x v="0"/>
  </r>
  <r>
    <x v="1"/>
    <x v="2"/>
    <x v="23"/>
    <s v="RICARDO"/>
    <s v="FRANCO"/>
    <x v="3"/>
    <x v="0"/>
  </r>
  <r>
    <x v="1"/>
    <x v="2"/>
    <x v="23"/>
    <s v="ZULMA"/>
    <s v="FRANCO"/>
    <x v="3"/>
    <x v="1"/>
  </r>
  <r>
    <x v="1"/>
    <x v="2"/>
    <x v="23"/>
    <s v="CHRISTOPHER"/>
    <s v="FRANK"/>
    <x v="0"/>
    <x v="0"/>
  </r>
  <r>
    <x v="1"/>
    <x v="2"/>
    <x v="23"/>
    <s v="MICHAEL"/>
    <s v="FRANKLIN"/>
    <x v="2"/>
    <x v="0"/>
  </r>
  <r>
    <x v="1"/>
    <x v="2"/>
    <x v="23"/>
    <s v="DANIEL"/>
    <s v="FREI"/>
    <x v="0"/>
    <x v="0"/>
  </r>
  <r>
    <x v="1"/>
    <x v="2"/>
    <x v="13"/>
    <s v="RICHARD"/>
    <s v="FRIDAY"/>
    <x v="0"/>
    <x v="0"/>
  </r>
  <r>
    <x v="1"/>
    <x v="2"/>
    <x v="23"/>
    <s v="JUSTIN"/>
    <s v="GARCIA"/>
    <x v="3"/>
    <x v="0"/>
  </r>
  <r>
    <x v="1"/>
    <x v="2"/>
    <x v="13"/>
    <s v="MANUEL"/>
    <s v="GATDULA"/>
    <x v="1"/>
    <x v="0"/>
  </r>
  <r>
    <x v="1"/>
    <x v="2"/>
    <x v="23"/>
    <s v="TANNER"/>
    <s v="GERSTNER"/>
    <x v="0"/>
    <x v="0"/>
  </r>
  <r>
    <x v="1"/>
    <x v="2"/>
    <x v="23"/>
    <s v="RYAN"/>
    <s v="GIBSON"/>
    <x v="0"/>
    <x v="0"/>
  </r>
  <r>
    <x v="1"/>
    <x v="2"/>
    <x v="23"/>
    <s v="RENE"/>
    <s v="GONZALEZ"/>
    <x v="3"/>
    <x v="0"/>
  </r>
  <r>
    <x v="1"/>
    <x v="2"/>
    <x v="23"/>
    <s v="MICHAEL"/>
    <s v="GOODCHILD"/>
    <x v="0"/>
    <x v="0"/>
  </r>
  <r>
    <x v="1"/>
    <x v="2"/>
    <x v="23"/>
    <s v="JOHN"/>
    <s v="GRAY"/>
    <x v="0"/>
    <x v="0"/>
  </r>
  <r>
    <x v="1"/>
    <x v="2"/>
    <x v="23"/>
    <s v="TYLER"/>
    <s v="GRIGG"/>
    <x v="0"/>
    <x v="0"/>
  </r>
  <r>
    <x v="1"/>
    <x v="2"/>
    <x v="23"/>
    <s v="WADE"/>
    <s v="GUMMIN"/>
    <x v="0"/>
    <x v="0"/>
  </r>
  <r>
    <x v="1"/>
    <x v="2"/>
    <x v="23"/>
    <s v="ZACHARY"/>
    <s v="HAGGERTY"/>
    <x v="0"/>
    <x v="0"/>
  </r>
  <r>
    <x v="1"/>
    <x v="2"/>
    <x v="16"/>
    <s v="MEG"/>
    <s v="HAMILTON"/>
    <x v="0"/>
    <x v="1"/>
  </r>
  <r>
    <x v="1"/>
    <x v="2"/>
    <x v="13"/>
    <s v="DANIEL"/>
    <s v="HAMILTON"/>
    <x v="0"/>
    <x v="0"/>
  </r>
  <r>
    <x v="1"/>
    <x v="2"/>
    <x v="23"/>
    <s v="GREGORY"/>
    <s v="HANSON"/>
    <x v="0"/>
    <x v="0"/>
  </r>
  <r>
    <x v="1"/>
    <x v="2"/>
    <x v="23"/>
    <s v="JESSE"/>
    <s v="HARMAN"/>
    <x v="0"/>
    <x v="0"/>
  </r>
  <r>
    <x v="1"/>
    <x v="2"/>
    <x v="16"/>
    <s v="KIPP"/>
    <s v="HARTMAN"/>
    <x v="0"/>
    <x v="0"/>
  </r>
  <r>
    <x v="1"/>
    <x v="2"/>
    <x v="23"/>
    <s v="GABRIEL"/>
    <s v="HECK"/>
    <x v="0"/>
    <x v="0"/>
  </r>
  <r>
    <x v="1"/>
    <x v="2"/>
    <x v="23"/>
    <s v="JULIA"/>
    <s v="HELBACH"/>
    <x v="0"/>
    <x v="1"/>
  </r>
  <r>
    <x v="1"/>
    <x v="2"/>
    <x v="23"/>
    <s v="CARRIE"/>
    <s v="HEMMING-COTTER"/>
    <x v="0"/>
    <x v="1"/>
  </r>
  <r>
    <x v="1"/>
    <x v="2"/>
    <x v="23"/>
    <s v="RYAN"/>
    <s v="HENDERSON"/>
    <x v="0"/>
    <x v="0"/>
  </r>
  <r>
    <x v="1"/>
    <x v="2"/>
    <x v="23"/>
    <s v="RHONDA"/>
    <s v="HENNESSEY"/>
    <x v="0"/>
    <x v="1"/>
  </r>
  <r>
    <x v="1"/>
    <x v="2"/>
    <x v="23"/>
    <s v="CHRISTINA"/>
    <s v="HILL"/>
    <x v="0"/>
    <x v="1"/>
  </r>
  <r>
    <x v="1"/>
    <x v="2"/>
    <x v="23"/>
    <s v="BLAKE"/>
    <s v="HOEFS"/>
    <x v="0"/>
    <x v="0"/>
  </r>
  <r>
    <x v="1"/>
    <x v="2"/>
    <x v="23"/>
    <s v="KELLY"/>
    <s v="HOEFT"/>
    <x v="0"/>
    <x v="1"/>
  </r>
  <r>
    <x v="1"/>
    <x v="2"/>
    <x v="20"/>
    <s v="JOANNA"/>
    <s v="HOLLENBACK"/>
    <x v="4"/>
    <x v="1"/>
  </r>
  <r>
    <x v="1"/>
    <x v="2"/>
    <x v="23"/>
    <s v="CARY"/>
    <s v="HOUSE"/>
    <x v="0"/>
    <x v="0"/>
  </r>
  <r>
    <x v="1"/>
    <x v="2"/>
    <x v="23"/>
    <s v="EMILY"/>
    <s v="HOUSE"/>
    <x v="0"/>
    <x v="1"/>
  </r>
  <r>
    <x v="1"/>
    <x v="2"/>
    <x v="23"/>
    <s v="DEREK"/>
    <s v="HUBER"/>
    <x v="0"/>
    <x v="0"/>
  </r>
  <r>
    <x v="1"/>
    <x v="2"/>
    <x v="23"/>
    <s v="LIVIA"/>
    <s v="NOVITZKE"/>
    <x v="0"/>
    <x v="1"/>
  </r>
  <r>
    <x v="1"/>
    <x v="2"/>
    <x v="23"/>
    <s v="RYAN"/>
    <s v="JENNISSEN"/>
    <x v="0"/>
    <x v="0"/>
  </r>
  <r>
    <x v="1"/>
    <x v="2"/>
    <x v="23"/>
    <s v="RODERICK"/>
    <s v="JOHNSON"/>
    <x v="2"/>
    <x v="0"/>
  </r>
  <r>
    <x v="1"/>
    <x v="2"/>
    <x v="23"/>
    <s v="DEON"/>
    <s v="JOHNSON"/>
    <x v="2"/>
    <x v="0"/>
  </r>
  <r>
    <x v="1"/>
    <x v="2"/>
    <x v="13"/>
    <s v="CALEB"/>
    <s v="JOHNSON"/>
    <x v="0"/>
    <x v="0"/>
  </r>
  <r>
    <x v="1"/>
    <x v="2"/>
    <x v="23"/>
    <s v="CHAD"/>
    <s v="JOSWIAK"/>
    <x v="0"/>
    <x v="0"/>
  </r>
  <r>
    <x v="1"/>
    <x v="2"/>
    <x v="23"/>
    <s v="KRAIG"/>
    <s v="KALKA"/>
    <x v="0"/>
    <x v="0"/>
  </r>
  <r>
    <x v="1"/>
    <x v="2"/>
    <x v="23"/>
    <s v="CALEB"/>
    <s v="KELLER"/>
    <x v="0"/>
    <x v="0"/>
  </r>
  <r>
    <x v="1"/>
    <x v="2"/>
    <x v="13"/>
    <s v="SHAWN"/>
    <s v="KELLY"/>
    <x v="0"/>
    <x v="0"/>
  </r>
  <r>
    <x v="1"/>
    <x v="2"/>
    <x v="23"/>
    <s v="MATTHEW"/>
    <s v="KENNY"/>
    <x v="0"/>
    <x v="0"/>
  </r>
  <r>
    <x v="1"/>
    <x v="2"/>
    <x v="23"/>
    <s v="CHRISTOPHER"/>
    <s v="KEYS"/>
    <x v="0"/>
    <x v="0"/>
  </r>
  <r>
    <x v="1"/>
    <x v="2"/>
    <x v="23"/>
    <s v="AMY"/>
    <s v="KLEINFELDT"/>
    <x v="0"/>
    <x v="1"/>
  </r>
  <r>
    <x v="1"/>
    <x v="2"/>
    <x v="23"/>
    <s v="ADAM"/>
    <s v="KNEUBUHLER"/>
    <x v="0"/>
    <x v="0"/>
  </r>
  <r>
    <x v="1"/>
    <x v="2"/>
    <x v="23"/>
    <s v="KRAIG"/>
    <s v="KNUTSON"/>
    <x v="0"/>
    <x v="0"/>
  </r>
  <r>
    <x v="1"/>
    <x v="2"/>
    <x v="23"/>
    <s v="CHRISTOPHER"/>
    <s v="KOBINSKY"/>
    <x v="0"/>
    <x v="0"/>
  </r>
  <r>
    <x v="1"/>
    <x v="2"/>
    <x v="23"/>
    <s v="MEGAN"/>
    <s v="LANPHEAR"/>
    <x v="0"/>
    <x v="1"/>
  </r>
  <r>
    <x v="1"/>
    <x v="2"/>
    <x v="23"/>
    <s v="ERIK"/>
    <s v="LEE"/>
    <x v="3"/>
    <x v="0"/>
  </r>
  <r>
    <x v="1"/>
    <x v="2"/>
    <x v="23"/>
    <s v="CATHERINE"/>
    <s v="LEEREK"/>
    <x v="0"/>
    <x v="1"/>
  </r>
  <r>
    <x v="1"/>
    <x v="2"/>
    <x v="23"/>
    <s v="CAREY"/>
    <s v="LEEREK"/>
    <x v="0"/>
    <x v="1"/>
  </r>
  <r>
    <x v="1"/>
    <x v="2"/>
    <x v="23"/>
    <s v="LUKE"/>
    <s v="LENGFELD"/>
    <x v="0"/>
    <x v="0"/>
  </r>
  <r>
    <x v="1"/>
    <x v="2"/>
    <x v="23"/>
    <s v="AMELIA"/>
    <s v="LEVETT"/>
    <x v="0"/>
    <x v="1"/>
  </r>
  <r>
    <x v="1"/>
    <x v="2"/>
    <x v="23"/>
    <s v="ANDRE"/>
    <s v="LEWIS"/>
    <x v="2"/>
    <x v="0"/>
  </r>
  <r>
    <x v="1"/>
    <x v="2"/>
    <x v="23"/>
    <s v="REBECCA"/>
    <s v="LINDSEY"/>
    <x v="0"/>
    <x v="1"/>
  </r>
  <r>
    <x v="1"/>
    <x v="2"/>
    <x v="23"/>
    <s v="TIMOTHY"/>
    <s v="LISTON"/>
    <x v="0"/>
    <x v="0"/>
  </r>
  <r>
    <x v="1"/>
    <x v="2"/>
    <x v="23"/>
    <s v="TERRENCE"/>
    <s v="LOOS"/>
    <x v="0"/>
    <x v="0"/>
  </r>
  <r>
    <x v="1"/>
    <x v="2"/>
    <x v="23"/>
    <s v="JAVIER"/>
    <s v="LOREDO"/>
    <x v="2"/>
    <x v="0"/>
  </r>
  <r>
    <x v="1"/>
    <x v="2"/>
    <x v="23"/>
    <s v="MICHAEL"/>
    <s v="LOVE"/>
    <x v="0"/>
    <x v="0"/>
  </r>
  <r>
    <x v="1"/>
    <x v="2"/>
    <x v="23"/>
    <s v="KRISTA"/>
    <s v="LUEDTKE"/>
    <x v="0"/>
    <x v="1"/>
  </r>
  <r>
    <x v="1"/>
    <x v="2"/>
    <x v="23"/>
    <s v="NATHANIEL"/>
    <s v="LUJAN"/>
    <x v="3"/>
    <x v="0"/>
  </r>
  <r>
    <x v="1"/>
    <x v="2"/>
    <x v="23"/>
    <s v="STEPHEN"/>
    <s v="MACKESEY"/>
    <x v="0"/>
    <x v="0"/>
  </r>
  <r>
    <x v="1"/>
    <x v="2"/>
    <x v="23"/>
    <s v="MATTHEW"/>
    <s v="MAGOLAN"/>
    <x v="0"/>
    <x v="0"/>
  </r>
  <r>
    <x v="1"/>
    <x v="2"/>
    <x v="23"/>
    <s v="MICAELA"/>
    <s v="MAGSAMEN"/>
    <x v="0"/>
    <x v="1"/>
  </r>
  <r>
    <x v="1"/>
    <x v="2"/>
    <x v="16"/>
    <s v="ROSEMARIE"/>
    <s v="MANSAVAGE"/>
    <x v="1"/>
    <x v="1"/>
  </r>
  <r>
    <x v="1"/>
    <x v="2"/>
    <x v="23"/>
    <s v="MICHAEL"/>
    <s v="MARTIN"/>
    <x v="0"/>
    <x v="0"/>
  </r>
  <r>
    <x v="1"/>
    <x v="2"/>
    <x v="23"/>
    <s v="JOSE"/>
    <s v="MARTINEZ"/>
    <x v="3"/>
    <x v="0"/>
  </r>
  <r>
    <x v="1"/>
    <x v="2"/>
    <x v="23"/>
    <s v="SONNY"/>
    <s v="MARTINEZ"/>
    <x v="3"/>
    <x v="0"/>
  </r>
  <r>
    <x v="1"/>
    <x v="2"/>
    <x v="23"/>
    <s v="CHRISTOPHER"/>
    <s v="MARZULLO"/>
    <x v="0"/>
    <x v="0"/>
  </r>
  <r>
    <x v="1"/>
    <x v="2"/>
    <x v="23"/>
    <s v="CHRISTOPHER"/>
    <s v="MASTERSON"/>
    <x v="0"/>
    <x v="0"/>
  </r>
  <r>
    <x v="1"/>
    <x v="2"/>
    <x v="23"/>
    <s v="MICHAEL"/>
    <s v="MAWHINNEY"/>
    <x v="0"/>
    <x v="0"/>
  </r>
  <r>
    <x v="1"/>
    <x v="2"/>
    <x v="13"/>
    <s v="JAMES"/>
    <s v="MCDERMOTT"/>
    <x v="0"/>
    <x v="0"/>
  </r>
  <r>
    <x v="1"/>
    <x v="2"/>
    <x v="23"/>
    <s v="JASON"/>
    <s v="MCGEE"/>
    <x v="0"/>
    <x v="0"/>
  </r>
  <r>
    <x v="1"/>
    <x v="2"/>
    <x v="23"/>
    <s v="SARAH"/>
    <s v="MCLAUGHLIN"/>
    <x v="0"/>
    <x v="1"/>
  </r>
  <r>
    <x v="1"/>
    <x v="2"/>
    <x v="23"/>
    <s v="JESSICA"/>
    <s v="SOSOKA"/>
    <x v="0"/>
    <x v="1"/>
  </r>
  <r>
    <x v="1"/>
    <x v="2"/>
    <x v="23"/>
    <s v="DAVID"/>
    <s v="MERTZ"/>
    <x v="0"/>
    <x v="0"/>
  </r>
  <r>
    <x v="1"/>
    <x v="2"/>
    <x v="13"/>
    <s v="KIMBERLY"/>
    <s v="MEYER"/>
    <x v="0"/>
    <x v="1"/>
  </r>
  <r>
    <x v="1"/>
    <x v="2"/>
    <x v="23"/>
    <s v="JARED"/>
    <s v="PRADO"/>
    <x v="3"/>
    <x v="0"/>
  </r>
  <r>
    <x v="1"/>
    <x v="2"/>
    <x v="23"/>
    <s v="JIMMY"/>
    <s v="MILTON"/>
    <x v="2"/>
    <x v="0"/>
  </r>
  <r>
    <x v="1"/>
    <x v="2"/>
    <x v="23"/>
    <s v="ELISABETH"/>
    <s v="MISENER"/>
    <x v="0"/>
    <x v="1"/>
  </r>
  <r>
    <x v="1"/>
    <x v="2"/>
    <x v="23"/>
    <s v="STUART"/>
    <s v="MOESER"/>
    <x v="4"/>
    <x v="0"/>
  </r>
  <r>
    <x v="1"/>
    <x v="2"/>
    <x v="23"/>
    <s v="LESTER"/>
    <s v="MOORE"/>
    <x v="2"/>
    <x v="0"/>
  </r>
  <r>
    <x v="1"/>
    <x v="2"/>
    <x v="23"/>
    <s v="JAMES"/>
    <s v="MOROVIC"/>
    <x v="0"/>
    <x v="0"/>
  </r>
  <r>
    <x v="1"/>
    <x v="2"/>
    <x v="23"/>
    <s v="BRANDON"/>
    <s v="MORTENSON"/>
    <x v="0"/>
    <x v="0"/>
  </r>
  <r>
    <x v="1"/>
    <x v="2"/>
    <x v="23"/>
    <s v="KENNETH"/>
    <s v="MOSLEY"/>
    <x v="2"/>
    <x v="0"/>
  </r>
  <r>
    <x v="1"/>
    <x v="2"/>
    <x v="23"/>
    <s v="ANDREW"/>
    <s v="MUIR"/>
    <x v="0"/>
    <x v="0"/>
  </r>
  <r>
    <x v="1"/>
    <x v="2"/>
    <x v="23"/>
    <s v="KENNETH"/>
    <s v="MULRY"/>
    <x v="0"/>
    <x v="0"/>
  </r>
  <r>
    <x v="1"/>
    <x v="2"/>
    <x v="23"/>
    <s v="DANIEL"/>
    <s v="MURPHY"/>
    <x v="0"/>
    <x v="0"/>
  </r>
  <r>
    <x v="1"/>
    <x v="2"/>
    <x v="23"/>
    <s v="ANDREW"/>
    <s v="NAYLOR"/>
    <x v="0"/>
    <x v="0"/>
  </r>
  <r>
    <x v="1"/>
    <x v="2"/>
    <x v="23"/>
    <s v="WILLIAM"/>
    <s v="NEEDELMAN"/>
    <x v="0"/>
    <x v="0"/>
  </r>
  <r>
    <x v="1"/>
    <x v="2"/>
    <x v="23"/>
    <s v="COREY"/>
    <s v="NELSON"/>
    <x v="0"/>
    <x v="0"/>
  </r>
  <r>
    <x v="1"/>
    <x v="2"/>
    <x v="23"/>
    <s v="JODI"/>
    <s v="NELSON"/>
    <x v="0"/>
    <x v="1"/>
  </r>
  <r>
    <x v="1"/>
    <x v="2"/>
    <x v="23"/>
    <s v="ALEXANDRA"/>
    <s v="NIEVES-REYES"/>
    <x v="3"/>
    <x v="1"/>
  </r>
  <r>
    <x v="1"/>
    <x v="2"/>
    <x v="23"/>
    <s v="MATTHEW"/>
    <s v="OLSON"/>
    <x v="0"/>
    <x v="0"/>
  </r>
  <r>
    <x v="1"/>
    <x v="2"/>
    <x v="23"/>
    <s v="SHANE"/>
    <s v="OLSON"/>
    <x v="0"/>
    <x v="0"/>
  </r>
  <r>
    <x v="1"/>
    <x v="2"/>
    <x v="23"/>
    <s v="RYAN"/>
    <s v="ORVIS"/>
    <x v="0"/>
    <x v="0"/>
  </r>
  <r>
    <x v="1"/>
    <x v="2"/>
    <x v="23"/>
    <s v="BART"/>
    <s v="O'SHEA"/>
    <x v="0"/>
    <x v="0"/>
  </r>
  <r>
    <x v="1"/>
    <x v="2"/>
    <x v="23"/>
    <s v="MICHAEL"/>
    <s v="OTT"/>
    <x v="0"/>
    <x v="0"/>
  </r>
  <r>
    <x v="1"/>
    <x v="2"/>
    <x v="23"/>
    <s v="DUSTIN"/>
    <s v="PAILING"/>
    <x v="0"/>
    <x v="0"/>
  </r>
  <r>
    <x v="1"/>
    <x v="2"/>
    <x v="23"/>
    <s v="ALYSSA"/>
    <s v="PALMER"/>
    <x v="0"/>
    <x v="1"/>
  </r>
  <r>
    <x v="1"/>
    <x v="2"/>
    <x v="23"/>
    <s v="KRISTIN"/>
    <s v="HENDERSON"/>
    <x v="0"/>
    <x v="1"/>
  </r>
  <r>
    <x v="1"/>
    <x v="2"/>
    <x v="23"/>
    <s v="HOWARD"/>
    <s v="PAYNE"/>
    <x v="2"/>
    <x v="0"/>
  </r>
  <r>
    <x v="1"/>
    <x v="2"/>
    <x v="23"/>
    <s v="DON"/>
    <s v="PENLY"/>
    <x v="0"/>
    <x v="0"/>
  </r>
  <r>
    <x v="1"/>
    <x v="2"/>
    <x v="16"/>
    <s v="DANIEL"/>
    <s v="PEREZ"/>
    <x v="3"/>
    <x v="0"/>
  </r>
  <r>
    <x v="1"/>
    <x v="2"/>
    <x v="23"/>
    <s v="TYLER"/>
    <s v="PHILLIPS"/>
    <x v="0"/>
    <x v="0"/>
  </r>
  <r>
    <x v="1"/>
    <x v="2"/>
    <x v="13"/>
    <s v="GARY"/>
    <s v="PIHLAJA"/>
    <x v="0"/>
    <x v="0"/>
  </r>
  <r>
    <x v="1"/>
    <x v="2"/>
    <x v="23"/>
    <s v="RUSSELL"/>
    <s v="POLLARD"/>
    <x v="0"/>
    <x v="0"/>
  </r>
  <r>
    <x v="1"/>
    <x v="2"/>
    <x v="23"/>
    <s v="KELLY"/>
    <s v="POWERS"/>
    <x v="0"/>
    <x v="0"/>
  </r>
  <r>
    <x v="1"/>
    <x v="2"/>
    <x v="23"/>
    <s v="ERIC"/>
    <s v="PRAY"/>
    <x v="0"/>
    <x v="0"/>
  </r>
  <r>
    <x v="1"/>
    <x v="2"/>
    <x v="13"/>
    <s v="NORRA"/>
    <s v="STACHEL"/>
    <x v="0"/>
    <x v="1"/>
  </r>
  <r>
    <x v="1"/>
    <x v="2"/>
    <x v="23"/>
    <s v="ALISON"/>
    <s v="RADZICKI"/>
    <x v="0"/>
    <x v="1"/>
  </r>
  <r>
    <x v="1"/>
    <x v="2"/>
    <x v="23"/>
    <s v="JASON"/>
    <s v="RAMIREZ"/>
    <x v="2"/>
    <x v="0"/>
  </r>
  <r>
    <x v="1"/>
    <x v="2"/>
    <x v="23"/>
    <s v="DEANNA"/>
    <s v="REILLY"/>
    <x v="0"/>
    <x v="1"/>
  </r>
  <r>
    <x v="1"/>
    <x v="2"/>
    <x v="23"/>
    <s v="JACOB"/>
    <s v="RENO"/>
    <x v="0"/>
    <x v="0"/>
  </r>
  <r>
    <x v="1"/>
    <x v="2"/>
    <x v="23"/>
    <s v="WILLIAM"/>
    <s v="RENTMEESTER"/>
    <x v="0"/>
    <x v="0"/>
  </r>
  <r>
    <x v="1"/>
    <x v="2"/>
    <x v="23"/>
    <s v="DAVID"/>
    <s v="RETLICK"/>
    <x v="0"/>
    <x v="0"/>
  </r>
  <r>
    <x v="1"/>
    <x v="2"/>
    <x v="16"/>
    <s v="MICHAEL"/>
    <s v="RICHARDSON"/>
    <x v="2"/>
    <x v="0"/>
  </r>
  <r>
    <x v="1"/>
    <x v="2"/>
    <x v="23"/>
    <s v="HECTOR"/>
    <s v="RIVERA"/>
    <x v="3"/>
    <x v="0"/>
  </r>
  <r>
    <x v="1"/>
    <x v="2"/>
    <x v="23"/>
    <s v="MARCUS"/>
    <s v="ROBBINS"/>
    <x v="2"/>
    <x v="0"/>
  </r>
  <r>
    <x v="1"/>
    <x v="2"/>
    <x v="23"/>
    <s v="GREGORY"/>
    <s v="ROSSETTI"/>
    <x v="0"/>
    <x v="0"/>
  </r>
  <r>
    <x v="1"/>
    <x v="2"/>
    <x v="13"/>
    <s v="NICHOLAS"/>
    <s v="RYAN"/>
    <x v="0"/>
    <x v="0"/>
  </r>
  <r>
    <x v="1"/>
    <x v="2"/>
    <x v="23"/>
    <s v="COREY"/>
    <s v="SAFFOLD"/>
    <x v="2"/>
    <x v="0"/>
  </r>
  <r>
    <x v="1"/>
    <x v="2"/>
    <x v="23"/>
    <s v="EMILY"/>
    <s v="SAMSON"/>
    <x v="0"/>
    <x v="1"/>
  </r>
  <r>
    <x v="1"/>
    <x v="2"/>
    <x v="23"/>
    <s v="TRENTON"/>
    <s v="SCANLON"/>
    <x v="0"/>
    <x v="0"/>
  </r>
  <r>
    <x v="1"/>
    <x v="2"/>
    <x v="23"/>
    <s v="MICHAEL"/>
    <s v="SCHROEDL"/>
    <x v="0"/>
    <x v="0"/>
  </r>
  <r>
    <x v="1"/>
    <x v="2"/>
    <x v="23"/>
    <s v="BENJAMIN"/>
    <s v="SCHWARZ"/>
    <x v="0"/>
    <x v="0"/>
  </r>
  <r>
    <x v="1"/>
    <x v="2"/>
    <x v="23"/>
    <s v="NATALIE"/>
    <s v="DEIBEL"/>
    <x v="0"/>
    <x v="1"/>
  </r>
  <r>
    <x v="1"/>
    <x v="2"/>
    <x v="23"/>
    <s v="MICHAEL"/>
    <s v="ECKHARDT"/>
    <x v="0"/>
    <x v="0"/>
  </r>
  <r>
    <x v="1"/>
    <x v="2"/>
    <x v="23"/>
    <s v="JAMES"/>
    <s v="IMOEHL"/>
    <x v="0"/>
    <x v="0"/>
  </r>
  <r>
    <x v="1"/>
    <x v="2"/>
    <x v="23"/>
    <s v="LINDSAY"/>
    <s v="KAMNETZ"/>
    <x v="0"/>
    <x v="1"/>
  </r>
  <r>
    <x v="1"/>
    <x v="2"/>
    <x v="23"/>
    <s v="MICHAEL"/>
    <s v="MALLOY"/>
    <x v="0"/>
    <x v="0"/>
  </r>
  <r>
    <x v="1"/>
    <x v="2"/>
    <x v="23"/>
    <s v="TIERANIE"/>
    <s v="DE LA ROSA"/>
    <x v="0"/>
    <x v="1"/>
  </r>
  <r>
    <x v="1"/>
    <x v="2"/>
    <x v="23"/>
    <s v="JUSTIN"/>
    <s v="NELSEN"/>
    <x v="0"/>
    <x v="0"/>
  </r>
  <r>
    <x v="1"/>
    <x v="2"/>
    <x v="23"/>
    <s v="ALEXANDER"/>
    <s v="PFEIL"/>
    <x v="0"/>
    <x v="0"/>
  </r>
  <r>
    <x v="1"/>
    <x v="2"/>
    <x v="23"/>
    <s v="ANNA"/>
    <s v="WEICHMAN"/>
    <x v="0"/>
    <x v="1"/>
  </r>
  <r>
    <x v="1"/>
    <x v="2"/>
    <x v="23"/>
    <s v="DANIEL"/>
    <s v="SHERRICK"/>
    <x v="0"/>
    <x v="0"/>
  </r>
  <r>
    <x v="1"/>
    <x v="2"/>
    <x v="23"/>
    <s v="SARAH"/>
    <s v="SKOUG"/>
    <x v="0"/>
    <x v="1"/>
  </r>
  <r>
    <x v="1"/>
    <x v="2"/>
    <x v="23"/>
    <s v="LORE"/>
    <s v="VANG"/>
    <x v="1"/>
    <x v="0"/>
  </r>
  <r>
    <x v="1"/>
    <x v="2"/>
    <x v="23"/>
    <s v="TYRONE"/>
    <s v="CRATIC WILLIAMS"/>
    <x v="2"/>
    <x v="0"/>
  </r>
  <r>
    <x v="1"/>
    <x v="2"/>
    <x v="23"/>
    <s v="BRIAN"/>
    <s v="SHEEHY"/>
    <x v="0"/>
    <x v="0"/>
  </r>
  <r>
    <x v="1"/>
    <x v="2"/>
    <x v="23"/>
    <s v="ANDREW"/>
    <s v="SLAWEK"/>
    <x v="0"/>
    <x v="0"/>
  </r>
  <r>
    <x v="1"/>
    <x v="2"/>
    <x v="23"/>
    <s v="CORNELIUS"/>
    <s v="SMITH"/>
    <x v="2"/>
    <x v="0"/>
  </r>
  <r>
    <x v="1"/>
    <x v="2"/>
    <x v="23"/>
    <s v="KENNETH"/>
    <s v="SNODDY"/>
    <x v="2"/>
    <x v="0"/>
  </r>
  <r>
    <x v="1"/>
    <x v="2"/>
    <x v="23"/>
    <s v="GREGORY"/>
    <s v="SOSOKA"/>
    <x v="0"/>
    <x v="0"/>
  </r>
  <r>
    <x v="1"/>
    <x v="2"/>
    <x v="23"/>
    <s v="AMELIA"/>
    <s v="SOTO"/>
    <x v="0"/>
    <x v="1"/>
  </r>
  <r>
    <x v="1"/>
    <x v="2"/>
    <x v="20"/>
    <s v="CLINT"/>
    <s v="SPADE"/>
    <x v="0"/>
    <x v="0"/>
  </r>
  <r>
    <x v="1"/>
    <x v="2"/>
    <x v="23"/>
    <s v="ROBERTA"/>
    <s v="STELLICK"/>
    <x v="0"/>
    <x v="1"/>
  </r>
  <r>
    <x v="1"/>
    <x v="2"/>
    <x v="23"/>
    <s v="JOEL"/>
    <s v="STELTER"/>
    <x v="2"/>
    <x v="0"/>
  </r>
  <r>
    <x v="1"/>
    <x v="2"/>
    <x v="23"/>
    <s v="ANDREW"/>
    <s v="STRACHOTA"/>
    <x v="0"/>
    <x v="0"/>
  </r>
  <r>
    <x v="1"/>
    <x v="2"/>
    <x v="23"/>
    <s v="ANGELA"/>
    <s v="STRAKA"/>
    <x v="0"/>
    <x v="1"/>
  </r>
  <r>
    <x v="1"/>
    <x v="2"/>
    <x v="23"/>
    <s v="DANIEL"/>
    <s v="SWANSON"/>
    <x v="0"/>
    <x v="0"/>
  </r>
  <r>
    <x v="1"/>
    <x v="2"/>
    <x v="23"/>
    <s v="ANH"/>
    <s v="SWEENEY"/>
    <x v="1"/>
    <x v="1"/>
  </r>
  <r>
    <x v="1"/>
    <x v="2"/>
    <x v="16"/>
    <s v="THERESA"/>
    <s v="MAGYERA"/>
    <x v="0"/>
    <x v="1"/>
  </r>
  <r>
    <x v="1"/>
    <x v="2"/>
    <x v="23"/>
    <s v="SCOTT"/>
    <s v="TEMPLETON"/>
    <x v="0"/>
    <x v="0"/>
  </r>
  <r>
    <x v="1"/>
    <x v="2"/>
    <x v="23"/>
    <s v="CYNTHIA"/>
    <s v="THIESENHUSEN"/>
    <x v="0"/>
    <x v="1"/>
  </r>
  <r>
    <x v="1"/>
    <x v="2"/>
    <x v="23"/>
    <s v="EMILY"/>
    <s v="THOMPSON"/>
    <x v="0"/>
    <x v="1"/>
  </r>
  <r>
    <x v="1"/>
    <x v="2"/>
    <x v="23"/>
    <s v="MOLLY"/>
    <s v="THOMPSON"/>
    <x v="0"/>
    <x v="1"/>
  </r>
  <r>
    <x v="1"/>
    <x v="2"/>
    <x v="23"/>
    <s v="MOLLY"/>
    <s v="THOMSON"/>
    <x v="0"/>
    <x v="1"/>
  </r>
  <r>
    <x v="1"/>
    <x v="2"/>
    <x v="23"/>
    <s v="DRURI"/>
    <s v="TOBIAS"/>
    <x v="2"/>
    <x v="0"/>
  </r>
  <r>
    <x v="1"/>
    <x v="2"/>
    <x v="23"/>
    <s v="TRAY"/>
    <s v="TURNER"/>
    <x v="2"/>
    <x v="0"/>
  </r>
  <r>
    <x v="1"/>
    <x v="2"/>
    <x v="23"/>
    <s v="COREY"/>
    <s v="URSO"/>
    <x v="0"/>
    <x v="0"/>
  </r>
  <r>
    <x v="1"/>
    <x v="2"/>
    <x v="23"/>
    <s v="CHRISTOPHER"/>
    <s v="VAN HOVE"/>
    <x v="0"/>
    <x v="0"/>
  </r>
  <r>
    <x v="1"/>
    <x v="2"/>
    <x v="23"/>
    <s v="BRIAN"/>
    <s v="VANDERVEST"/>
    <x v="0"/>
    <x v="0"/>
  </r>
  <r>
    <x v="1"/>
    <x v="2"/>
    <x v="13"/>
    <s v="CHARK"/>
    <s v="VANG"/>
    <x v="1"/>
    <x v="0"/>
  </r>
  <r>
    <x v="1"/>
    <x v="2"/>
    <x v="23"/>
    <s v="KO"/>
    <s v="VANG"/>
    <x v="1"/>
    <x v="0"/>
  </r>
  <r>
    <x v="1"/>
    <x v="2"/>
    <x v="23"/>
    <s v="ROBERT"/>
    <s v="VEATCH"/>
    <x v="0"/>
    <x v="0"/>
  </r>
  <r>
    <x v="1"/>
    <x v="2"/>
    <x v="23"/>
    <s v="STEPHANIE"/>
    <s v="PEREZ"/>
    <x v="0"/>
    <x v="1"/>
  </r>
  <r>
    <x v="1"/>
    <x v="2"/>
    <x v="23"/>
    <s v="MICHELE"/>
    <s v="WALKER"/>
    <x v="0"/>
    <x v="1"/>
  </r>
  <r>
    <x v="1"/>
    <x v="2"/>
    <x v="23"/>
    <s v="SAMUEL"/>
    <s v="WARD"/>
    <x v="2"/>
    <x v="0"/>
  </r>
  <r>
    <x v="1"/>
    <x v="2"/>
    <x v="23"/>
    <s v="CHARLES"/>
    <s v="WARREN"/>
    <x v="2"/>
    <x v="0"/>
  </r>
  <r>
    <x v="1"/>
    <x v="2"/>
    <x v="23"/>
    <s v="ADRIA"/>
    <s v="EHLY"/>
    <x v="0"/>
    <x v="1"/>
  </r>
  <r>
    <x v="1"/>
    <x v="2"/>
    <x v="23"/>
    <s v="JOSEPH"/>
    <s v="WEBERPAL"/>
    <x v="0"/>
    <x v="0"/>
  </r>
  <r>
    <x v="1"/>
    <x v="2"/>
    <x v="16"/>
    <s v="KURT"/>
    <s v="WEGE"/>
    <x v="0"/>
    <x v="0"/>
  </r>
  <r>
    <x v="1"/>
    <x v="2"/>
    <x v="13"/>
    <s v="MATTHEW"/>
    <s v="WENTZEL"/>
    <x v="0"/>
    <x v="0"/>
  </r>
  <r>
    <x v="1"/>
    <x v="2"/>
    <x v="23"/>
    <s v="HENRY"/>
    <s v="WHYTE"/>
    <x v="0"/>
    <x v="0"/>
  </r>
  <r>
    <x v="1"/>
    <x v="2"/>
    <x v="23"/>
    <s v="LARS"/>
    <s v="WILD"/>
    <x v="0"/>
    <x v="0"/>
  </r>
  <r>
    <x v="1"/>
    <x v="2"/>
    <x v="23"/>
    <s v="HENRY"/>
    <s v="WILSON"/>
    <x v="2"/>
    <x v="0"/>
  </r>
  <r>
    <x v="1"/>
    <x v="2"/>
    <x v="23"/>
    <s v="RODNEY"/>
    <s v="WILSON"/>
    <x v="0"/>
    <x v="0"/>
  </r>
  <r>
    <x v="1"/>
    <x v="2"/>
    <x v="23"/>
    <s v="RICHARD"/>
    <s v="WIPPERFURTH"/>
    <x v="0"/>
    <x v="0"/>
  </r>
  <r>
    <x v="1"/>
    <x v="2"/>
    <x v="23"/>
    <s v="MITCHELL"/>
    <s v="WITT"/>
    <x v="0"/>
    <x v="0"/>
  </r>
  <r>
    <x v="1"/>
    <x v="2"/>
    <x v="23"/>
    <s v="DAVID"/>
    <s v="WIXOM"/>
    <x v="0"/>
    <x v="0"/>
  </r>
  <r>
    <x v="1"/>
    <x v="2"/>
    <x v="16"/>
    <s v="EUGENE"/>
    <s v="WOEHRLE"/>
    <x v="0"/>
    <x v="0"/>
  </r>
  <r>
    <x v="1"/>
    <x v="2"/>
    <x v="23"/>
    <s v="EDWARD"/>
    <s v="WOOD"/>
    <x v="0"/>
    <x v="0"/>
  </r>
  <r>
    <x v="1"/>
    <x v="2"/>
    <x v="23"/>
    <s v="DAO"/>
    <s v="XIONG"/>
    <x v="1"/>
    <x v="0"/>
  </r>
  <r>
    <x v="1"/>
    <x v="2"/>
    <x v="23"/>
    <s v="THAI"/>
    <s v="XIONG"/>
    <x v="1"/>
    <x v="0"/>
  </r>
  <r>
    <x v="1"/>
    <x v="2"/>
    <x v="23"/>
    <s v="BEE"/>
    <s v="XIONG"/>
    <x v="1"/>
    <x v="0"/>
  </r>
  <r>
    <x v="1"/>
    <x v="2"/>
    <x v="23"/>
    <s v="JANE"/>
    <s v="ZAHALKA"/>
    <x v="0"/>
    <x v="1"/>
  </r>
  <r>
    <x v="1"/>
    <x v="2"/>
    <x v="16"/>
    <s v="HARRISON"/>
    <s v="ZANDERS"/>
    <x v="2"/>
    <x v="0"/>
  </r>
  <r>
    <x v="1"/>
    <x v="2"/>
    <x v="23"/>
    <s v="SEAN"/>
    <s v="ZIEGLER"/>
    <x v="1"/>
    <x v="0"/>
  </r>
  <r>
    <x v="1"/>
    <x v="2"/>
    <x v="23"/>
    <s v="CASEY"/>
    <s v="ASSMANN"/>
    <x v="0"/>
    <x v="1"/>
  </r>
  <r>
    <x v="1"/>
    <x v="2"/>
    <x v="23"/>
    <s v="KIEL"/>
    <s v="BAITINGER-PETERSON"/>
    <x v="0"/>
    <x v="0"/>
  </r>
  <r>
    <x v="1"/>
    <x v="2"/>
    <x v="23"/>
    <s v="KATHERINE"/>
    <s v="BLAND"/>
    <x v="0"/>
    <x v="1"/>
  </r>
  <r>
    <x v="1"/>
    <x v="2"/>
    <x v="23"/>
    <s v="LARS"/>
    <s v="BLAND"/>
    <x v="0"/>
    <x v="0"/>
  </r>
  <r>
    <x v="1"/>
    <x v="2"/>
    <x v="23"/>
    <s v="TUCKER"/>
    <s v="BRAUNSCHWEIG"/>
    <x v="0"/>
    <x v="0"/>
  </r>
  <r>
    <x v="1"/>
    <x v="2"/>
    <x v="23"/>
    <s v="JAMES"/>
    <s v="BRENNAN"/>
    <x v="0"/>
    <x v="0"/>
  </r>
  <r>
    <x v="1"/>
    <x v="2"/>
    <x v="23"/>
    <s v="KEITH"/>
    <s v="BROWN"/>
    <x v="2"/>
    <x v="0"/>
  </r>
  <r>
    <x v="1"/>
    <x v="2"/>
    <x v="23"/>
    <s v="DAMION"/>
    <s v="FIGUEROA"/>
    <x v="3"/>
    <x v="0"/>
  </r>
  <r>
    <x v="1"/>
    <x v="2"/>
    <x v="23"/>
    <s v="CHRISTOPHER"/>
    <s v="HAGEN"/>
    <x v="0"/>
    <x v="0"/>
  </r>
  <r>
    <x v="1"/>
    <x v="2"/>
    <x v="23"/>
    <s v="HAMP"/>
    <s v="JOHNSON"/>
    <x v="2"/>
    <x v="0"/>
  </r>
  <r>
    <x v="1"/>
    <x v="2"/>
    <x v="23"/>
    <s v="SAMUEL"/>
    <s v="KIRBY"/>
    <x v="0"/>
    <x v="0"/>
  </r>
  <r>
    <x v="1"/>
    <x v="2"/>
    <x v="23"/>
    <s v="LUKE"/>
    <s v="LEITERMAN"/>
    <x v="0"/>
    <x v="0"/>
  </r>
  <r>
    <x v="1"/>
    <x v="2"/>
    <x v="23"/>
    <s v="ALEXANDER"/>
    <s v="LEWEIN"/>
    <x v="0"/>
    <x v="0"/>
  </r>
  <r>
    <x v="1"/>
    <x v="2"/>
    <x v="23"/>
    <s v="MOLLY"/>
    <s v="MCMANUS"/>
    <x v="0"/>
    <x v="1"/>
  </r>
  <r>
    <x v="1"/>
    <x v="2"/>
    <x v="23"/>
    <s v="AMANDA"/>
    <s v="POLI"/>
    <x v="1"/>
    <x v="1"/>
  </r>
  <r>
    <x v="1"/>
    <x v="2"/>
    <x v="23"/>
    <s v="CRUZ"/>
    <s v="RAMIREZ"/>
    <x v="3"/>
    <x v="0"/>
  </r>
  <r>
    <x v="1"/>
    <x v="2"/>
    <x v="23"/>
    <s v="ANDRES"/>
    <s v="RIVERA"/>
    <x v="3"/>
    <x v="0"/>
  </r>
  <r>
    <x v="1"/>
    <x v="2"/>
    <x v="23"/>
    <s v="ALYSSA"/>
    <s v="SOUZA"/>
    <x v="0"/>
    <x v="1"/>
  </r>
  <r>
    <x v="1"/>
    <x v="2"/>
    <x v="23"/>
    <s v="ALEXANDER"/>
    <s v="VOGELZANG"/>
    <x v="0"/>
    <x v="0"/>
  </r>
  <r>
    <x v="1"/>
    <x v="2"/>
    <x v="23"/>
    <s v="LISA"/>
    <s v="WEDEKIND"/>
    <x v="0"/>
    <x v="1"/>
  </r>
  <r>
    <x v="1"/>
    <x v="2"/>
    <x v="23"/>
    <s v="LAUREN"/>
    <s v="BUCHEGER"/>
    <x v="0"/>
    <x v="1"/>
  </r>
  <r>
    <x v="1"/>
    <x v="2"/>
    <x v="23"/>
    <s v="NICHOLAS"/>
    <s v="CLEARY"/>
    <x v="0"/>
    <x v="0"/>
  </r>
  <r>
    <x v="1"/>
    <x v="2"/>
    <x v="23"/>
    <s v="BRIAN"/>
    <s v="COVINGTON"/>
    <x v="0"/>
    <x v="0"/>
  </r>
  <r>
    <x v="1"/>
    <x v="2"/>
    <x v="23"/>
    <s v="ANDREW"/>
    <s v="DEUCHARS"/>
    <x v="0"/>
    <x v="0"/>
  </r>
  <r>
    <x v="1"/>
    <x v="2"/>
    <x v="23"/>
    <s v="ERCAN"/>
    <s v="DZELIL"/>
    <x v="0"/>
    <x v="0"/>
  </r>
  <r>
    <x v="1"/>
    <x v="2"/>
    <x v="23"/>
    <s v="RAYVELL"/>
    <s v="GILLARD"/>
    <x v="2"/>
    <x v="0"/>
  </r>
  <r>
    <x v="1"/>
    <x v="2"/>
    <x v="23"/>
    <s v="RUBEN"/>
    <s v="GONZALEZ"/>
    <x v="3"/>
    <x v="0"/>
  </r>
  <r>
    <x v="1"/>
    <x v="2"/>
    <x v="23"/>
    <s v="JACK"/>
    <s v="GRAZIANO"/>
    <x v="0"/>
    <x v="0"/>
  </r>
  <r>
    <x v="1"/>
    <x v="2"/>
    <x v="23"/>
    <s v="MARK"/>
    <s v="GULDEN"/>
    <x v="0"/>
    <x v="0"/>
  </r>
  <r>
    <x v="1"/>
    <x v="2"/>
    <x v="23"/>
    <s v="LYJYA"/>
    <s v="MILES"/>
    <x v="2"/>
    <x v="1"/>
  </r>
  <r>
    <x v="1"/>
    <x v="2"/>
    <x v="23"/>
    <s v="ETHAN"/>
    <s v="PIERICK"/>
    <x v="0"/>
    <x v="0"/>
  </r>
  <r>
    <x v="1"/>
    <x v="2"/>
    <x v="23"/>
    <s v="NICHOLAS"/>
    <s v="PINE"/>
    <x v="0"/>
    <x v="0"/>
  </r>
  <r>
    <x v="1"/>
    <x v="2"/>
    <x v="23"/>
    <s v="BRENNA"/>
    <s v="PUESTOW"/>
    <x v="0"/>
    <x v="1"/>
  </r>
  <r>
    <x v="1"/>
    <x v="2"/>
    <x v="23"/>
    <s v="GRACIA"/>
    <s v="RODRIGUEZ"/>
    <x v="3"/>
    <x v="1"/>
  </r>
  <r>
    <x v="1"/>
    <x v="2"/>
    <x v="23"/>
    <s v="SAMANTHA"/>
    <s v="TIRY"/>
    <x v="0"/>
    <x v="1"/>
  </r>
  <r>
    <x v="1"/>
    <x v="2"/>
    <x v="23"/>
    <s v="KYLE"/>
    <s v="TOBERMAN"/>
    <x v="2"/>
    <x v="0"/>
  </r>
  <r>
    <x v="1"/>
    <x v="2"/>
    <x v="23"/>
    <s v="JESSICA"/>
    <s v="WOLF"/>
    <x v="4"/>
    <x v="1"/>
  </r>
  <r>
    <x v="1"/>
    <x v="2"/>
    <x v="23"/>
    <s v="CLARICE"/>
    <s v="GLOEDE"/>
    <x v="0"/>
    <x v="1"/>
  </r>
  <r>
    <x v="1"/>
    <x v="2"/>
    <x v="23"/>
    <s v="STEPHANIE"/>
    <s v="NELSON"/>
    <x v="0"/>
    <x v="1"/>
  </r>
  <r>
    <x v="1"/>
    <x v="2"/>
    <x v="23"/>
    <s v="JUSTIN"/>
    <s v="CUMLEY"/>
    <x v="0"/>
    <x v="0"/>
  </r>
  <r>
    <x v="1"/>
    <x v="2"/>
    <x v="24"/>
    <s v="BRYAN"/>
    <s v="ALLEN"/>
    <x v="0"/>
    <x v="0"/>
  </r>
  <r>
    <x v="1"/>
    <x v="2"/>
    <x v="24"/>
    <s v="HANNAH "/>
    <s v="ANDERSON"/>
    <x v="0"/>
    <x v="1"/>
  </r>
  <r>
    <x v="1"/>
    <x v="2"/>
    <x v="24"/>
    <s v="ISABEL"/>
    <s v="BERKSON"/>
    <x v="0"/>
    <x v="1"/>
  </r>
  <r>
    <x v="1"/>
    <x v="2"/>
    <x v="24"/>
    <s v="MITCHEL "/>
    <s v="BURKHOLDER"/>
    <x v="0"/>
    <x v="0"/>
  </r>
  <r>
    <x v="1"/>
    <x v="2"/>
    <x v="24"/>
    <s v="ADAM"/>
    <s v="BUSH-EMMART"/>
    <x v="0"/>
    <x v="0"/>
  </r>
  <r>
    <x v="1"/>
    <x v="2"/>
    <x v="24"/>
    <s v="MACKENZIE"/>
    <s v="DOYLE"/>
    <x v="0"/>
    <x v="1"/>
  </r>
  <r>
    <x v="1"/>
    <x v="2"/>
    <x v="24"/>
    <s v="DENNIS"/>
    <s v="FULLER"/>
    <x v="2"/>
    <x v="0"/>
  </r>
  <r>
    <x v="1"/>
    <x v="2"/>
    <x v="24"/>
    <s v="RUBEN"/>
    <s v="GARCIA"/>
    <x v="3"/>
    <x v="0"/>
  </r>
  <r>
    <x v="1"/>
    <x v="2"/>
    <x v="24"/>
    <s v="MARIO"/>
    <s v="GONZALEZ"/>
    <x v="3"/>
    <x v="0"/>
  </r>
  <r>
    <x v="1"/>
    <x v="2"/>
    <x v="24"/>
    <s v="LUCAS "/>
    <s v="HALE"/>
    <x v="0"/>
    <x v="0"/>
  </r>
  <r>
    <x v="1"/>
    <x v="2"/>
    <x v="24"/>
    <s v="PAMELA"/>
    <s v="HALLSSON"/>
    <x v="0"/>
    <x v="1"/>
  </r>
  <r>
    <x v="1"/>
    <x v="2"/>
    <x v="24"/>
    <s v="MICHELLE"/>
    <s v="HANSON"/>
    <x v="0"/>
    <x v="1"/>
  </r>
  <r>
    <x v="1"/>
    <x v="2"/>
    <x v="24"/>
    <s v="WESLEY"/>
    <s v="HARTKEMEYER"/>
    <x v="0"/>
    <x v="0"/>
  </r>
  <r>
    <x v="1"/>
    <x v="2"/>
    <x v="24"/>
    <s v="ANDREW"/>
    <s v="KRESSIN"/>
    <x v="0"/>
    <x v="0"/>
  </r>
  <r>
    <x v="1"/>
    <x v="2"/>
    <x v="24"/>
    <s v="NOAH"/>
    <s v="LANE"/>
    <x v="0"/>
    <x v="0"/>
  </r>
  <r>
    <x v="1"/>
    <x v="2"/>
    <x v="24"/>
    <s v="CHASE"/>
    <s v="LEWIS"/>
    <x v="0"/>
    <x v="0"/>
  </r>
  <r>
    <x v="1"/>
    <x v="2"/>
    <x v="24"/>
    <s v="JENNIFER"/>
    <s v="LEWIS"/>
    <x v="0"/>
    <x v="1"/>
  </r>
  <r>
    <x v="1"/>
    <x v="2"/>
    <x v="24"/>
    <s v="CASEY"/>
    <s v="MAIN"/>
    <x v="0"/>
    <x v="0"/>
  </r>
  <r>
    <x v="1"/>
    <x v="2"/>
    <x v="24"/>
    <s v="HALEY"/>
    <s v="MASSEY"/>
    <x v="0"/>
    <x v="1"/>
  </r>
  <r>
    <x v="1"/>
    <x v="2"/>
    <x v="24"/>
    <s v="ERIC"/>
    <s v="MCCARTHY"/>
    <x v="0"/>
    <x v="0"/>
  </r>
  <r>
    <x v="1"/>
    <x v="2"/>
    <x v="24"/>
    <s v="NICHOLAS"/>
    <s v="MEREDITH"/>
    <x v="0"/>
    <x v="0"/>
  </r>
  <r>
    <x v="1"/>
    <x v="2"/>
    <x v="24"/>
    <s v="LEAH"/>
    <s v="PEDERSEN"/>
    <x v="0"/>
    <x v="1"/>
  </r>
  <r>
    <x v="1"/>
    <x v="2"/>
    <x v="24"/>
    <s v="CHARLES"/>
    <s v="PRATT"/>
    <x v="2"/>
    <x v="0"/>
  </r>
  <r>
    <x v="1"/>
    <x v="2"/>
    <x v="24"/>
    <s v="STEPHANIE"/>
    <s v="PRECOURT"/>
    <x v="0"/>
    <x v="1"/>
  </r>
  <r>
    <x v="1"/>
    <x v="2"/>
    <x v="24"/>
    <s v="ELIZABETH"/>
    <s v="ROTH"/>
    <x v="0"/>
    <x v="1"/>
  </r>
  <r>
    <x v="1"/>
    <x v="2"/>
    <x v="24"/>
    <s v="TANNER"/>
    <s v="SANDMIRE"/>
    <x v="0"/>
    <x v="0"/>
  </r>
  <r>
    <x v="1"/>
    <x v="2"/>
    <x v="24"/>
    <s v="DAVID"/>
    <s v="SCHON"/>
    <x v="0"/>
    <x v="0"/>
  </r>
  <r>
    <x v="1"/>
    <x v="2"/>
    <x v="24"/>
    <s v="KING"/>
    <s v="VANG"/>
    <x v="1"/>
    <x v="0"/>
  </r>
  <r>
    <x v="1"/>
    <x v="2"/>
    <x v="24"/>
    <s v="CHELSEA"/>
    <s v="WETJEN"/>
    <x v="0"/>
    <x v="1"/>
  </r>
  <r>
    <x v="1"/>
    <x v="2"/>
    <x v="24"/>
    <s v="DANIEL"/>
    <s v="WIPPERFURTH"/>
    <x v="0"/>
    <x v="0"/>
  </r>
  <r>
    <x v="1"/>
    <x v="2"/>
    <x v="24"/>
    <s v="STEPHEN"/>
    <s v="ZIGHELBOIM"/>
    <x v="3"/>
    <x v="0"/>
  </r>
  <r>
    <x v="1"/>
    <x v="2"/>
    <x v="24"/>
    <s v="ALINA"/>
    <s v="ZULCH"/>
    <x v="1"/>
    <x v="1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SHELBY"/>
    <s v="STARKE"/>
    <x v="0"/>
    <x v="1"/>
  </r>
  <r>
    <x v="0"/>
    <x v="0"/>
    <x v="28"/>
    <s v="DONALD"/>
    <s v="POSTLER"/>
    <x v="0"/>
    <x v="0"/>
  </r>
  <r>
    <x v="0"/>
    <x v="0"/>
    <x v="28"/>
    <s v="RACHAEL"/>
    <s v="GABRIEL"/>
    <x v="0"/>
    <x v="1"/>
  </r>
  <r>
    <x v="0"/>
    <x v="0"/>
    <x v="29"/>
    <s v="CAROLINE"/>
    <s v="ESSERT"/>
    <x v="0"/>
    <x v="1"/>
  </r>
  <r>
    <x v="0"/>
    <x v="0"/>
    <x v="29"/>
    <s v="NICHOLE"/>
    <s v="STAPLETON"/>
    <x v="0"/>
    <x v="1"/>
  </r>
  <r>
    <x v="0"/>
    <x v="0"/>
    <x v="29"/>
    <s v="STEPHEN"/>
    <s v="BEHNKE"/>
    <x v="0"/>
    <x v="0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RHONDA"/>
    <s v="RIDEOUT"/>
    <x v="0"/>
    <x v="1"/>
  </r>
  <r>
    <x v="0"/>
    <x v="0"/>
    <x v="29"/>
    <s v="BETH"/>
    <s v="CALVERT"/>
    <x v="0"/>
    <x v="1"/>
  </r>
  <r>
    <x v="0"/>
    <x v="0"/>
    <x v="29"/>
    <s v="BRITTNEY"/>
    <s v="HAYES"/>
    <x v="2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DIANE"/>
    <s v="BURGBACHER"/>
    <x v="0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1"/>
    <s v="JUSTIN"/>
    <s v="LUBBEN"/>
    <x v="0"/>
    <x v="0"/>
  </r>
  <r>
    <x v="0"/>
    <x v="0"/>
    <x v="31"/>
    <s v="ROSE"/>
    <s v="POLACHEK"/>
    <x v="0"/>
    <x v="1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ENNIFER"/>
    <s v="THOMPSON"/>
    <x v="0"/>
    <x v="1"/>
  </r>
  <r>
    <x v="0"/>
    <x v="0"/>
    <x v="31"/>
    <s v="JANN"/>
    <s v="TOYAMA"/>
    <x v="1"/>
    <x v="1"/>
  </r>
  <r>
    <x v="0"/>
    <x v="0"/>
    <x v="31"/>
    <s v="CHRISTOPHER"/>
    <s v="WICKLER"/>
    <x v="0"/>
    <x v="0"/>
  </r>
  <r>
    <x v="0"/>
    <x v="0"/>
    <x v="31"/>
    <s v="BRYN"/>
    <s v="CORY"/>
    <x v="0"/>
    <x v="1"/>
  </r>
  <r>
    <x v="0"/>
    <x v="0"/>
    <x v="31"/>
    <s v="NANCY"/>
    <s v="XIONG"/>
    <x v="1"/>
    <x v="1"/>
  </r>
  <r>
    <x v="0"/>
    <x v="0"/>
    <x v="31"/>
    <s v="ADRIENNE"/>
    <s v="SCHROEDER"/>
    <x v="0"/>
    <x v="1"/>
  </r>
  <r>
    <x v="1"/>
    <x v="2"/>
    <x v="16"/>
    <s v="ALEXANDER"/>
    <s v="BERKOVITZ"/>
    <x v="0"/>
    <x v="0"/>
  </r>
  <r>
    <x v="1"/>
    <x v="2"/>
    <x v="16"/>
    <s v="SHANNON"/>
    <s v="BLACKAMORE"/>
    <x v="2"/>
    <x v="0"/>
  </r>
  <r>
    <x v="1"/>
    <x v="2"/>
    <x v="14"/>
    <s v="LORI"/>
    <s v="CHALECKI"/>
    <x v="0"/>
    <x v="1"/>
  </r>
  <r>
    <x v="1"/>
    <x v="2"/>
    <x v="14"/>
    <s v="BRIAN"/>
    <s v="CHANEY AUSTIN"/>
    <x v="2"/>
    <x v="0"/>
  </r>
  <r>
    <x v="1"/>
    <x v="2"/>
    <x v="16"/>
    <s v="DAVID"/>
    <s v="COMPTON"/>
    <x v="0"/>
    <x v="0"/>
  </r>
  <r>
    <x v="1"/>
    <x v="2"/>
    <x v="16"/>
    <s v="CINDY"/>
    <s v="DEERING"/>
    <x v="4"/>
    <x v="1"/>
  </r>
  <r>
    <x v="1"/>
    <x v="2"/>
    <x v="16"/>
    <s v="DARYL"/>
    <s v="DOBERSTEIN"/>
    <x v="0"/>
    <x v="0"/>
  </r>
  <r>
    <x v="1"/>
    <x v="2"/>
    <x v="16"/>
    <s v="NICHOLAS"/>
    <s v="ELLIS"/>
    <x v="0"/>
    <x v="0"/>
  </r>
  <r>
    <x v="1"/>
    <x v="2"/>
    <x v="16"/>
    <s v="SHAWN"/>
    <s v="ENGEL"/>
    <x v="0"/>
    <x v="0"/>
  </r>
  <r>
    <x v="1"/>
    <x v="2"/>
    <x v="16"/>
    <s v="JOSEPH"/>
    <s v="ENGLER"/>
    <x v="0"/>
    <x v="0"/>
  </r>
  <r>
    <x v="1"/>
    <x v="2"/>
    <x v="16"/>
    <s v="TROY"/>
    <s v="FAUST"/>
    <x v="0"/>
    <x v="0"/>
  </r>
  <r>
    <x v="1"/>
    <x v="2"/>
    <x v="16"/>
    <s v="JEFFREY"/>
    <s v="FELT"/>
    <x v="0"/>
    <x v="0"/>
  </r>
  <r>
    <x v="1"/>
    <x v="2"/>
    <x v="16"/>
    <s v="THOMAS"/>
    <s v="FINNEGAN"/>
    <x v="0"/>
    <x v="0"/>
  </r>
  <r>
    <x v="1"/>
    <x v="2"/>
    <x v="14"/>
    <s v="ANTHONY"/>
    <s v="FIORE"/>
    <x v="0"/>
    <x v="0"/>
  </r>
  <r>
    <x v="1"/>
    <x v="2"/>
    <x v="14"/>
    <s v="ERIK"/>
    <s v="FUHREMANN"/>
    <x v="0"/>
    <x v="0"/>
  </r>
  <r>
    <x v="1"/>
    <x v="2"/>
    <x v="16"/>
    <s v="JAMAR"/>
    <s v="GARY"/>
    <x v="2"/>
    <x v="0"/>
  </r>
  <r>
    <x v="1"/>
    <x v="2"/>
    <x v="16"/>
    <s v="BERNARD"/>
    <s v="GONZALEZ"/>
    <x v="3"/>
    <x v="0"/>
  </r>
  <r>
    <x v="1"/>
    <x v="2"/>
    <x v="16"/>
    <s v="PAUL"/>
    <s v="JACOBSEN"/>
    <x v="0"/>
    <x v="0"/>
  </r>
  <r>
    <x v="1"/>
    <x v="2"/>
    <x v="16"/>
    <s v="JENNIFER"/>
    <s v="KANE"/>
    <x v="0"/>
    <x v="1"/>
  </r>
  <r>
    <x v="1"/>
    <x v="2"/>
    <x v="16"/>
    <s v="SCOTT"/>
    <s v="KLEINFELDT"/>
    <x v="0"/>
    <x v="0"/>
  </r>
  <r>
    <x v="1"/>
    <x v="2"/>
    <x v="16"/>
    <s v="EDWARD"/>
    <s v="MARSHALL"/>
    <x v="2"/>
    <x v="0"/>
  </r>
  <r>
    <x v="1"/>
    <x v="2"/>
    <x v="16"/>
    <s v="DAVID"/>
    <s v="MEINERT"/>
    <x v="0"/>
    <x v="0"/>
  </r>
  <r>
    <x v="1"/>
    <x v="2"/>
    <x v="14"/>
    <s v="JASON"/>
    <s v="OSTRENGA"/>
    <x v="0"/>
    <x v="0"/>
  </r>
  <r>
    <x v="1"/>
    <x v="2"/>
    <x v="14"/>
    <s v="TIMOTHY"/>
    <s v="PATTON"/>
    <x v="0"/>
    <x v="0"/>
  </r>
  <r>
    <x v="1"/>
    <x v="2"/>
    <x v="16"/>
    <s v="CHRISTIAN"/>
    <s v="PAULSON"/>
    <x v="4"/>
    <x v="0"/>
  </r>
  <r>
    <x v="1"/>
    <x v="2"/>
    <x v="16"/>
    <s v="WILLIAM"/>
    <s v="QUAST"/>
    <x v="0"/>
    <x v="0"/>
  </r>
  <r>
    <x v="1"/>
    <x v="2"/>
    <x v="14"/>
    <s v="TIMOTHY"/>
    <s v="RADKE"/>
    <x v="0"/>
    <x v="0"/>
  </r>
  <r>
    <x v="1"/>
    <x v="2"/>
    <x v="16"/>
    <s v="RAHIM"/>
    <s v="RAHAMAN"/>
    <x v="0"/>
    <x v="0"/>
  </r>
  <r>
    <x v="1"/>
    <x v="2"/>
    <x v="16"/>
    <s v="JOHN"/>
    <s v="RIFE"/>
    <x v="0"/>
    <x v="0"/>
  </r>
  <r>
    <x v="1"/>
    <x v="2"/>
    <x v="16"/>
    <s v="MATTHEW"/>
    <s v="SCHROEDL"/>
    <x v="0"/>
    <x v="0"/>
  </r>
  <r>
    <x v="1"/>
    <x v="2"/>
    <x v="16"/>
    <s v="SARAH"/>
    <s v="SHIMKO"/>
    <x v="0"/>
    <x v="1"/>
  </r>
  <r>
    <x v="1"/>
    <x v="2"/>
    <x v="16"/>
    <s v="JASON"/>
    <s v="SWEENEY"/>
    <x v="0"/>
    <x v="0"/>
  </r>
  <r>
    <x v="1"/>
    <x v="2"/>
    <x v="16"/>
    <s v="MINH DUC"/>
    <s v="TIEU"/>
    <x v="1"/>
    <x v="0"/>
  </r>
  <r>
    <x v="1"/>
    <x v="2"/>
    <x v="14"/>
    <s v="PAIGE"/>
    <s v="VALENTA"/>
    <x v="0"/>
    <x v="1"/>
  </r>
  <r>
    <x v="1"/>
    <x v="2"/>
    <x v="16"/>
    <s v="RONALD"/>
    <s v="WEBSTER"/>
    <x v="2"/>
    <x v="0"/>
  </r>
  <r>
    <x v="1"/>
    <x v="2"/>
    <x v="16"/>
    <s v="CHARLES"/>
    <s v="WEISS"/>
    <x v="0"/>
    <x v="0"/>
  </r>
  <r>
    <x v="1"/>
    <x v="2"/>
    <x v="16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VIRIGINA"/>
    <s v="KRAVIK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41">
        <item h="1" m="1" x="33"/>
        <item m="1" x="39"/>
        <item x="2"/>
        <item x="3"/>
        <item x="5"/>
        <item x="6"/>
        <item x="7"/>
        <item h="1" m="1" x="37"/>
        <item x="8"/>
        <item x="9"/>
        <item x="10"/>
        <item x="13"/>
        <item x="15"/>
        <item m="1" x="34"/>
        <item x="18"/>
        <item x="19"/>
        <item x="20"/>
        <item x="14"/>
        <item x="21"/>
        <item x="22"/>
        <item x="23"/>
        <item m="1" x="38"/>
        <item x="25"/>
        <item x="26"/>
        <item x="27"/>
        <item x="28"/>
        <item x="29"/>
        <item x="4"/>
        <item x="31"/>
        <item x="16"/>
        <item x="32"/>
        <item x="30"/>
        <item x="0"/>
        <item x="1"/>
        <item m="1" x="36"/>
        <item x="11"/>
        <item x="12"/>
        <item m="1" x="35"/>
        <item x="24"/>
        <item x="17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1">
      <x v="1"/>
      <x v="6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247">
    <format dxfId="246">
      <pivotArea dataOnly="0" labelOnly="1" outline="0" fieldPosition="0">
        <references count="1">
          <reference field="0" count="0"/>
        </references>
      </pivotArea>
    </format>
    <format dxfId="245">
      <pivotArea dataOnly="0" labelOnly="1" outline="0" fieldPosition="0">
        <references count="1">
          <reference field="0" count="0" defaultSubtotal="1"/>
        </references>
      </pivotArea>
    </format>
    <format dxfId="244">
      <pivotArea dataOnly="0" labelOnly="1" grandRow="1" outline="0" fieldPosition="0"/>
    </format>
    <format dxfId="243">
      <pivotArea dataOnly="0" labelOnly="1" outline="0" fieldPosition="0">
        <references count="1">
          <reference field="0" count="1">
            <x v="1"/>
          </reference>
        </references>
      </pivotArea>
    </format>
    <format dxfId="2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1">
      <pivotArea dataOnly="0" labelOnly="1" outline="0" fieldPosition="0">
        <references count="1">
          <reference field="0" count="1">
            <x v="0"/>
          </reference>
        </references>
      </pivotArea>
    </format>
    <format dxfId="24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9">
      <pivotArea dataOnly="0" labelOnly="1" grandRow="1" outline="0" fieldPosition="0"/>
    </format>
    <format dxfId="238">
      <pivotArea outline="0" fieldPosition="0"/>
    </format>
    <format dxfId="237">
      <pivotArea dataOnly="0" labelOnly="1" outline="0" fieldPosition="0">
        <references count="1">
          <reference field="5" count="0"/>
        </references>
      </pivotArea>
    </format>
    <format dxfId="236">
      <pivotArea dataOnly="0" labelOnly="1" grandCol="1" outline="0" fieldPosition="0"/>
    </format>
    <format dxfId="235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34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33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32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31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30">
      <pivotArea outline="0" fieldPosition="0">
        <references count="1">
          <reference field="0" count="1" selected="0" defaultSubtotal="1">
            <x v="1"/>
          </reference>
        </references>
      </pivotArea>
    </format>
    <format dxfId="229">
      <pivotArea outline="0" fieldPosition="0">
        <references count="1">
          <reference field="0" count="1" selected="0" defaultSubtotal="1">
            <x v="0"/>
          </reference>
        </references>
      </pivotArea>
    </format>
    <format dxfId="228">
      <pivotArea outline="0" fieldPosition="0">
        <references count="1">
          <reference field="0" count="1" selected="0" defaultSubtotal="1">
            <x v="0"/>
          </reference>
        </references>
      </pivotArea>
    </format>
    <format dxfId="227">
      <pivotArea grandRow="1" outline="0" fieldPosition="0"/>
    </format>
    <format dxfId="226">
      <pivotArea grandRow="1" outline="0" fieldPosition="0"/>
    </format>
    <format dxfId="225">
      <pivotArea outline="0" fieldPosition="0">
        <references count="1">
          <reference field="0" count="1" selected="0" defaultSubtotal="1">
            <x v="1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223">
      <pivotArea type="origin" dataOnly="0" labelOnly="1" outline="0" fieldPosition="0"/>
    </format>
    <format dxfId="222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219">
      <pivotArea grandRow="1" outline="0" collapsedLevelsAreSubtotals="1" fieldPosition="0"/>
    </format>
    <format dxfId="218">
      <pivotArea dataOnly="0" labelOnly="1" grandRow="1" outline="0" fieldPosition="0"/>
    </format>
    <format dxfId="217">
      <pivotArea dataOnly="0" labelOnly="1" outline="0" fieldPosition="0">
        <references count="1">
          <reference field="0" count="0" defaultSubtotal="1"/>
        </references>
      </pivotArea>
    </format>
    <format dxfId="216">
      <pivotArea dataOnly="0" labelOnly="1" grandRow="1" outline="0" fieldPosition="0"/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214">
      <pivotArea dataOnly="0" labelOnly="1" outline="0" fieldPosition="0">
        <references count="1">
          <reference field="0" count="0"/>
        </references>
      </pivotArea>
    </format>
    <format dxfId="2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4">
      <pivotArea dataOnly="0" labelOnly="1" outline="0" fieldPosition="0">
        <references count="1">
          <reference field="0" count="0"/>
        </references>
      </pivotArea>
    </format>
    <format dxfId="20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4">
      <pivotArea dataOnly="0" labelOnly="1" outline="0" fieldPosition="0">
        <references count="1">
          <reference field="0" count="0"/>
        </references>
      </pivotArea>
    </format>
    <format dxfId="19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4">
      <pivotArea dataOnly="0" labelOnly="1" outline="0" fieldPosition="0">
        <references count="1">
          <reference field="0" count="0"/>
        </references>
      </pivotArea>
    </format>
    <format dxfId="18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4">
      <pivotArea dataOnly="0" labelOnly="1" outline="0" fieldPosition="0">
        <references count="1">
          <reference field="0" count="0"/>
        </references>
      </pivotArea>
    </format>
    <format dxfId="13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38</v>
      </c>
      <c r="B1" s="18"/>
      <c r="C1" s="18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8"/>
      <c r="B2" s="18"/>
      <c r="C2" s="18"/>
      <c r="D2" s="19" t="s">
        <v>32</v>
      </c>
      <c r="E2" s="25"/>
      <c r="F2" s="19" t="s">
        <v>34</v>
      </c>
      <c r="G2" s="25"/>
      <c r="H2" s="19" t="s">
        <v>31</v>
      </c>
      <c r="I2" s="25"/>
      <c r="J2" s="19" t="s">
        <v>9</v>
      </c>
      <c r="K2" s="25"/>
      <c r="L2" s="19" t="s">
        <v>33</v>
      </c>
      <c r="M2" s="25"/>
      <c r="N2" s="19" t="s">
        <v>35</v>
      </c>
    </row>
    <row r="3" spans="1:14" x14ac:dyDescent="0.25">
      <c r="A3" s="2"/>
      <c r="B3" s="2"/>
      <c r="C3" s="2"/>
      <c r="D3" s="16" t="s">
        <v>8</v>
      </c>
      <c r="E3" s="16" t="s">
        <v>2</v>
      </c>
      <c r="F3" s="16" t="s">
        <v>8</v>
      </c>
      <c r="G3" s="16" t="s">
        <v>2</v>
      </c>
      <c r="H3" s="16" t="s">
        <v>8</v>
      </c>
      <c r="I3" s="16" t="s">
        <v>2</v>
      </c>
      <c r="J3" s="16" t="s">
        <v>8</v>
      </c>
      <c r="K3" s="16" t="s">
        <v>2</v>
      </c>
      <c r="L3" s="16" t="s">
        <v>8</v>
      </c>
      <c r="M3" s="16" t="s">
        <v>2</v>
      </c>
      <c r="N3" s="25"/>
    </row>
    <row r="4" spans="1:14" ht="15" customHeight="1" x14ac:dyDescent="0.25">
      <c r="A4" s="23" t="s">
        <v>3</v>
      </c>
      <c r="B4" s="21" t="s">
        <v>41</v>
      </c>
      <c r="C4" s="17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4"/>
      <c r="B5" s="22"/>
      <c r="C5" s="17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24"/>
      <c r="B6" s="22"/>
      <c r="C6" s="17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4"/>
      <c r="B7" s="22"/>
      <c r="C7" s="17" t="s">
        <v>16</v>
      </c>
      <c r="D7" s="1">
        <v>1</v>
      </c>
      <c r="E7" s="1">
        <v>3</v>
      </c>
      <c r="F7" s="1">
        <v>0</v>
      </c>
      <c r="G7" s="1">
        <v>2</v>
      </c>
      <c r="H7" s="1">
        <v>26</v>
      </c>
      <c r="I7" s="1">
        <v>32</v>
      </c>
      <c r="J7" s="1">
        <v>0</v>
      </c>
      <c r="K7" s="1">
        <v>1</v>
      </c>
      <c r="L7" s="1">
        <v>0</v>
      </c>
      <c r="M7" s="1">
        <v>0</v>
      </c>
      <c r="N7" s="1">
        <v>65</v>
      </c>
    </row>
    <row r="8" spans="1:14" x14ac:dyDescent="0.25">
      <c r="A8" s="24"/>
      <c r="B8" s="22"/>
      <c r="C8" s="17" t="s">
        <v>27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2</v>
      </c>
      <c r="J8" s="1">
        <v>0</v>
      </c>
      <c r="K8" s="1">
        <v>0</v>
      </c>
      <c r="L8" s="1">
        <v>1</v>
      </c>
      <c r="M8" s="1">
        <v>0</v>
      </c>
      <c r="N8" s="1">
        <v>3</v>
      </c>
    </row>
    <row r="9" spans="1:14" x14ac:dyDescent="0.25">
      <c r="A9" s="24"/>
      <c r="B9" s="22"/>
      <c r="C9" s="17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4"/>
      <c r="B10" s="22"/>
      <c r="C10" s="17" t="s">
        <v>26</v>
      </c>
      <c r="D10" s="1">
        <v>0</v>
      </c>
      <c r="E10" s="1">
        <v>2</v>
      </c>
      <c r="F10" s="1">
        <v>0</v>
      </c>
      <c r="G10" s="1">
        <v>0</v>
      </c>
      <c r="H10" s="1">
        <v>7</v>
      </c>
      <c r="I10" s="1">
        <v>13</v>
      </c>
      <c r="J10" s="1">
        <v>0</v>
      </c>
      <c r="K10" s="1">
        <v>0</v>
      </c>
      <c r="L10" s="1">
        <v>0</v>
      </c>
      <c r="M10" s="1">
        <v>1</v>
      </c>
      <c r="N10" s="1">
        <v>23</v>
      </c>
    </row>
    <row r="11" spans="1:14" x14ac:dyDescent="0.25">
      <c r="A11" s="24"/>
      <c r="B11" s="22"/>
      <c r="C11" s="17" t="s">
        <v>4</v>
      </c>
      <c r="D11" s="1">
        <v>2</v>
      </c>
      <c r="E11" s="1">
        <v>30</v>
      </c>
      <c r="F11" s="1">
        <v>2</v>
      </c>
      <c r="G11" s="1">
        <v>6</v>
      </c>
      <c r="H11" s="1">
        <v>65</v>
      </c>
      <c r="I11" s="1">
        <v>141</v>
      </c>
      <c r="J11" s="1">
        <v>5</v>
      </c>
      <c r="K11" s="1">
        <v>15</v>
      </c>
      <c r="L11" s="1">
        <v>2</v>
      </c>
      <c r="M11" s="1">
        <v>2</v>
      </c>
      <c r="N11" s="1">
        <v>270</v>
      </c>
    </row>
    <row r="12" spans="1:14" x14ac:dyDescent="0.25">
      <c r="A12" s="24"/>
      <c r="B12" s="22"/>
      <c r="C12" s="17" t="s">
        <v>25</v>
      </c>
      <c r="D12" s="1">
        <v>0</v>
      </c>
      <c r="E12" s="1">
        <v>6</v>
      </c>
      <c r="F12" s="1">
        <v>1</v>
      </c>
      <c r="G12" s="1">
        <v>1</v>
      </c>
      <c r="H12" s="1">
        <v>6</v>
      </c>
      <c r="I12" s="1">
        <v>25</v>
      </c>
      <c r="J12" s="1">
        <v>0</v>
      </c>
      <c r="K12" s="1">
        <v>3</v>
      </c>
      <c r="L12" s="1">
        <v>1</v>
      </c>
      <c r="M12" s="1">
        <v>1</v>
      </c>
      <c r="N12" s="1">
        <v>44</v>
      </c>
    </row>
    <row r="13" spans="1:14" ht="15" customHeight="1" x14ac:dyDescent="0.25">
      <c r="A13" s="24"/>
      <c r="B13" s="22"/>
      <c r="C13" s="17" t="s">
        <v>49</v>
      </c>
      <c r="D13" s="1">
        <v>0</v>
      </c>
      <c r="E13" s="1">
        <v>2</v>
      </c>
      <c r="F13" s="1">
        <v>1</v>
      </c>
      <c r="G13" s="1">
        <v>1</v>
      </c>
      <c r="H13" s="1">
        <v>11</v>
      </c>
      <c r="I13" s="1">
        <v>14</v>
      </c>
      <c r="J13" s="1">
        <v>0</v>
      </c>
      <c r="K13" s="1">
        <v>3</v>
      </c>
      <c r="L13" s="1">
        <v>0</v>
      </c>
      <c r="M13" s="1">
        <v>0</v>
      </c>
      <c r="N13" s="1">
        <v>32</v>
      </c>
    </row>
    <row r="14" spans="1:14" ht="15" customHeight="1" x14ac:dyDescent="0.25">
      <c r="A14" s="23" t="s">
        <v>37</v>
      </c>
      <c r="B14" s="24"/>
      <c r="C14" s="24"/>
      <c r="D14" s="3">
        <v>3</v>
      </c>
      <c r="E14" s="3">
        <v>44</v>
      </c>
      <c r="F14" s="3">
        <v>4</v>
      </c>
      <c r="G14" s="3">
        <v>10</v>
      </c>
      <c r="H14" s="3">
        <v>121</v>
      </c>
      <c r="I14" s="3">
        <v>246</v>
      </c>
      <c r="J14" s="3">
        <v>5</v>
      </c>
      <c r="K14" s="3">
        <v>22</v>
      </c>
      <c r="L14" s="3">
        <v>5</v>
      </c>
      <c r="M14" s="3">
        <v>4</v>
      </c>
      <c r="N14" s="3">
        <v>464</v>
      </c>
    </row>
    <row r="15" spans="1:14" ht="15" customHeight="1" x14ac:dyDescent="0.25">
      <c r="A15" s="23" t="s">
        <v>0</v>
      </c>
      <c r="B15" s="21" t="s">
        <v>42</v>
      </c>
      <c r="C15" s="17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4</v>
      </c>
    </row>
    <row r="16" spans="1:14" ht="30" x14ac:dyDescent="0.25">
      <c r="A16" s="24"/>
      <c r="B16" s="22"/>
      <c r="C16" s="17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4"/>
      <c r="B17" s="22"/>
      <c r="C17" s="17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30" x14ac:dyDescent="0.25">
      <c r="A18" s="24"/>
      <c r="B18" s="22"/>
      <c r="C18" s="17" t="s">
        <v>15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4</v>
      </c>
    </row>
    <row r="19" spans="1:14" ht="15" customHeight="1" x14ac:dyDescent="0.25">
      <c r="A19" s="24"/>
      <c r="B19" s="22"/>
      <c r="C19" s="17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</row>
    <row r="20" spans="1:14" x14ac:dyDescent="0.25">
      <c r="A20" s="24"/>
      <c r="B20" s="22"/>
      <c r="C20" s="17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25">
      <c r="A21" s="24"/>
      <c r="B21" s="22"/>
      <c r="C21" s="17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24"/>
      <c r="B22" s="22"/>
      <c r="C22" s="17" t="s">
        <v>52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ht="30" x14ac:dyDescent="0.25">
      <c r="A23" s="24"/>
      <c r="B23" s="17" t="s">
        <v>44</v>
      </c>
      <c r="C23" s="17" t="s">
        <v>23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24"/>
      <c r="B24" s="21" t="s">
        <v>41</v>
      </c>
      <c r="C24" s="17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18</v>
      </c>
      <c r="J24" s="1">
        <v>0</v>
      </c>
      <c r="K24" s="1">
        <v>0</v>
      </c>
      <c r="L24" s="1">
        <v>0</v>
      </c>
      <c r="M24" s="1">
        <v>0</v>
      </c>
      <c r="N24" s="1">
        <v>27</v>
      </c>
    </row>
    <row r="25" spans="1:14" x14ac:dyDescent="0.25">
      <c r="A25" s="24"/>
      <c r="B25" s="22"/>
      <c r="C25" s="17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4"/>
      <c r="B26" s="21" t="s">
        <v>43</v>
      </c>
      <c r="C26" s="17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24"/>
      <c r="B27" s="22"/>
      <c r="C27" s="17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ht="15" customHeight="1" x14ac:dyDescent="0.25">
      <c r="A28" s="24"/>
      <c r="B28" s="22"/>
      <c r="C28" s="17" t="s">
        <v>11</v>
      </c>
      <c r="D28" s="1">
        <v>1</v>
      </c>
      <c r="E28" s="1">
        <v>0</v>
      </c>
      <c r="F28" s="1">
        <v>0</v>
      </c>
      <c r="G28" s="1">
        <v>1</v>
      </c>
      <c r="H28" s="1">
        <v>11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13</v>
      </c>
    </row>
    <row r="29" spans="1:14" ht="15" customHeight="1" x14ac:dyDescent="0.25">
      <c r="A29" s="24"/>
      <c r="B29" s="22"/>
      <c r="C29" s="17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24"/>
      <c r="B30" s="22"/>
      <c r="C30" s="17" t="s">
        <v>6</v>
      </c>
      <c r="D30" s="1">
        <v>2</v>
      </c>
      <c r="E30" s="1">
        <v>0</v>
      </c>
      <c r="F30" s="1">
        <v>0</v>
      </c>
      <c r="G30" s="1">
        <v>0</v>
      </c>
      <c r="H30" s="1">
        <v>5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8</v>
      </c>
    </row>
    <row r="31" spans="1:14" x14ac:dyDescent="0.25">
      <c r="A31" s="24"/>
      <c r="B31" s="22"/>
      <c r="C31" s="17" t="s">
        <v>24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ht="15" customHeight="1" x14ac:dyDescent="0.25">
      <c r="A32" s="24"/>
      <c r="B32" s="22"/>
      <c r="C32" s="17" t="s">
        <v>10</v>
      </c>
      <c r="D32" s="1">
        <v>1</v>
      </c>
      <c r="E32" s="1">
        <v>0</v>
      </c>
      <c r="F32" s="1">
        <v>2</v>
      </c>
      <c r="G32" s="1">
        <v>0</v>
      </c>
      <c r="H32" s="1">
        <v>13</v>
      </c>
      <c r="I32" s="1">
        <v>3</v>
      </c>
      <c r="J32" s="1">
        <v>1</v>
      </c>
      <c r="K32" s="1">
        <v>0</v>
      </c>
      <c r="L32" s="1">
        <v>0</v>
      </c>
      <c r="M32" s="1">
        <v>0</v>
      </c>
      <c r="N32" s="1">
        <v>20</v>
      </c>
    </row>
    <row r="33" spans="1:15" ht="15" customHeight="1" x14ac:dyDescent="0.25">
      <c r="A33" s="24"/>
      <c r="B33" s="22"/>
      <c r="C33" s="17" t="s">
        <v>39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24"/>
      <c r="B34" s="22"/>
      <c r="C34" s="17" t="s">
        <v>40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24"/>
      <c r="B35" s="22"/>
      <c r="C35" s="17" t="s">
        <v>45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4"/>
      <c r="B36" s="21" t="s">
        <v>46</v>
      </c>
      <c r="C36" s="17" t="s">
        <v>47</v>
      </c>
      <c r="D36" s="1">
        <v>1</v>
      </c>
      <c r="E36" s="1">
        <v>1</v>
      </c>
      <c r="F36" s="1">
        <v>0</v>
      </c>
      <c r="G36" s="1">
        <v>1</v>
      </c>
      <c r="H36" s="1">
        <v>23</v>
      </c>
      <c r="I36" s="1">
        <v>32</v>
      </c>
      <c r="J36" s="1">
        <v>0</v>
      </c>
      <c r="K36" s="1">
        <v>0</v>
      </c>
      <c r="L36" s="1">
        <v>0</v>
      </c>
      <c r="M36" s="1">
        <v>0</v>
      </c>
      <c r="N36" s="1">
        <v>58</v>
      </c>
      <c r="O36"/>
    </row>
    <row r="37" spans="1:15" s="9" customFormat="1" ht="15" customHeight="1" x14ac:dyDescent="0.25">
      <c r="A37" s="24"/>
      <c r="B37" s="22"/>
      <c r="C37" s="17" t="s">
        <v>48</v>
      </c>
      <c r="D37" s="1">
        <v>0</v>
      </c>
      <c r="E37" s="1">
        <v>0</v>
      </c>
      <c r="F37" s="1">
        <v>1</v>
      </c>
      <c r="G37" s="1">
        <v>0</v>
      </c>
      <c r="H37" s="1">
        <v>4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9" t="s">
        <v>36</v>
      </c>
      <c r="B38" s="24"/>
      <c r="C38" s="24"/>
      <c r="D38" s="3">
        <v>5</v>
      </c>
      <c r="E38" s="3">
        <v>2</v>
      </c>
      <c r="F38" s="3">
        <v>4</v>
      </c>
      <c r="G38" s="3">
        <v>3</v>
      </c>
      <c r="H38" s="3">
        <v>88</v>
      </c>
      <c r="I38" s="3">
        <v>72</v>
      </c>
      <c r="J38" s="3">
        <v>1</v>
      </c>
      <c r="K38" s="3">
        <v>2</v>
      </c>
      <c r="L38" s="3">
        <v>0</v>
      </c>
      <c r="M38" s="3">
        <v>0</v>
      </c>
      <c r="N38" s="3">
        <v>177</v>
      </c>
      <c r="O38"/>
    </row>
    <row r="39" spans="1:15" s="4" customFormat="1" ht="15" customHeight="1" x14ac:dyDescent="0.25">
      <c r="A39" s="19" t="s">
        <v>35</v>
      </c>
      <c r="B39" s="20"/>
      <c r="C39" s="20"/>
      <c r="D39" s="10">
        <v>8</v>
      </c>
      <c r="E39" s="10">
        <v>46</v>
      </c>
      <c r="F39" s="10">
        <v>8</v>
      </c>
      <c r="G39" s="10">
        <v>13</v>
      </c>
      <c r="H39" s="10">
        <v>209</v>
      </c>
      <c r="I39" s="10">
        <v>318</v>
      </c>
      <c r="J39" s="10">
        <v>6</v>
      </c>
      <c r="K39" s="10">
        <v>24</v>
      </c>
      <c r="L39" s="10">
        <v>5</v>
      </c>
      <c r="M39" s="10">
        <v>4</v>
      </c>
      <c r="N39" s="10">
        <v>641</v>
      </c>
      <c r="O39"/>
    </row>
    <row r="40" spans="1:15" ht="15" customHeight="1" x14ac:dyDescent="0.25">
      <c r="O40" s="4"/>
    </row>
    <row r="41" spans="1:15" x14ac:dyDescent="0.25">
      <c r="A41" s="13"/>
      <c r="B41" s="8" t="s">
        <v>36</v>
      </c>
      <c r="C41" s="14"/>
      <c r="D41" s="4">
        <f>GETPIVOTDATA("Personnel Job Classification",$A$1,"Personnel Employee Type","Civilian","Race","African American","Sex","Female")/GETPIVOTDATA("Personnel Job Classification",$A$1,"Personnel Employee Type","Civilian")</f>
        <v>2.8248587570621469E-2</v>
      </c>
      <c r="E41" s="4">
        <f>GETPIVOTDATA("Personnel Job Classification",$A$1,"Personnel Employee Type","Civilian","Race","African American","Sex","Male")/GETPIVOTDATA("Personnel Job Classification",$A$1,"Personnel Employee Type","Civilian")</f>
        <v>1.1299435028248588E-2</v>
      </c>
      <c r="F41" s="4">
        <f>GETPIVOTDATA("Personnel Job Classification",$A$1,"Personnel Employee Type","Civilian","Race","Asian","Sex","Female")/GETPIVOTDATA("Personnel Job Classification",$A$1,"Personnel Employee Type","Civilian")</f>
        <v>2.2598870056497175E-2</v>
      </c>
      <c r="G41" s="4">
        <f>GETPIVOTDATA("Personnel Job Classification",$A$1,"Personnel Employee Type","Civilian","Race","Asian","Sex","Male")/GETPIVOTDATA("Personnel Job Classification",$A$1,"Personnel Employee Type","Civilian")</f>
        <v>1.6949152542372881E-2</v>
      </c>
      <c r="H41" s="4">
        <f>GETPIVOTDATA("Personnel Job Classification",$A$1,"Personnel Employee Type","Civilian","Race","Caucasian","Sex","Female")/GETPIVOTDATA("Personnel Job Classification",$A$1,"Personnel Employee Type","Civilian")</f>
        <v>0.49717514124293788</v>
      </c>
      <c r="I41" s="4">
        <f>GETPIVOTDATA("Personnel Job Classification",$A$1,"Personnel Employee Type","Civilian","Race","Caucasian","Sex","Male")/GETPIVOTDATA("Personnel Job Classification",$A$1,"Personnel Employee Type","Civilian")</f>
        <v>0.40677966101694918</v>
      </c>
      <c r="J41" s="4">
        <f>GETPIVOTDATA("Personnel Job Classification",$A$1,"Personnel Employee Type","Civilian","Race","Hispanic","Sex","Female")/GETPIVOTDATA("Personnel Job Classification",$A$1,"Personnel Employee Type","Civilian")</f>
        <v>5.6497175141242938E-3</v>
      </c>
      <c r="K41" s="4">
        <f>GETPIVOTDATA("Personnel Job Classification",$A$1,"Personnel Employee Type","Civilian","Race","Hispanic","Sex","Male")/GETPIVOTDATA("Personnel Job Classification",$A$1,"Personnel Employee Type","Civilian")</f>
        <v>1.1299435028248588E-2</v>
      </c>
      <c r="L41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1" s="4">
        <f>GETPIVOTDATA("Personnel Job Classification",$A$1,"Personnel Employee Type","Civilian","Race","Native American","Sex","Male")/GETPIVOTDATA("Personnel Job Classification",$A$1,"Personnel Employee Type","Civilian")</f>
        <v>0</v>
      </c>
      <c r="N41" s="4">
        <f>SUM(D41:M41)</f>
        <v>1</v>
      </c>
      <c r="O41" s="4"/>
    </row>
    <row r="42" spans="1:15" x14ac:dyDescent="0.25">
      <c r="B42" s="8" t="s">
        <v>35</v>
      </c>
      <c r="C42" s="5"/>
      <c r="D42" s="4">
        <f>GETPIVOTDATA("Personnel Job Classification",$A$1,"Race","African American","Sex","Female")/GETPIVOTDATA("Personnel Job Classification",$A$1)</f>
        <v>1.2480499219968799E-2</v>
      </c>
      <c r="E42" s="4">
        <f>GETPIVOTDATA("Personnel Job Classification",$A$1,"Race","African American","Sex","Male")/GETPIVOTDATA("Personnel Job Classification",$A$1)</f>
        <v>7.1762870514820595E-2</v>
      </c>
      <c r="F42" s="4">
        <f>GETPIVOTDATA("Personnel Job Classification",$A$1,"Race","Asian","Sex","Female")/GETPIVOTDATA("Personnel Job Classification",$A$1)</f>
        <v>1.2480499219968799E-2</v>
      </c>
      <c r="G42" s="4">
        <f>GETPIVOTDATA("Personnel Job Classification",$A$1,"Race","Asian","Sex","Male")/GETPIVOTDATA("Personnel Job Classification",$A$1)</f>
        <v>2.0280811232449299E-2</v>
      </c>
      <c r="H42" s="4">
        <f>GETPIVOTDATA("Personnel Job Classification",$A$1,"Race","Caucasian","Sex","Female")/GETPIVOTDATA("Personnel Job Classification",$A$1)</f>
        <v>0.32605304212168484</v>
      </c>
      <c r="I42" s="4">
        <f>GETPIVOTDATA("Personnel Job Classification",$A$1,"Race","Caucasian","Sex","Male")/GETPIVOTDATA("Personnel Job Classification",$A$1)</f>
        <v>0.49609984399375973</v>
      </c>
      <c r="J42" s="4">
        <f>GETPIVOTDATA("Personnel Job Classification",$A$1,"Race","Hispanic","Sex","Female")/GETPIVOTDATA("Personnel Job Classification",$A$1)</f>
        <v>9.3603744149765994E-3</v>
      </c>
      <c r="K42" s="4">
        <f>GETPIVOTDATA("Personnel Job Classification",$A$1,"Race","Hispanic","Sex","Male")/GETPIVOTDATA("Personnel Job Classification",$A$1)</f>
        <v>3.7441497659906398E-2</v>
      </c>
      <c r="L42" s="4">
        <f>GETPIVOTDATA("Personnel Job Classification",$A$1,"Race","Native American","Sex","Female")/GETPIVOTDATA("Personnel Job Classification",$A$1)</f>
        <v>7.8003120124804995E-3</v>
      </c>
      <c r="M42" s="4">
        <f>GETPIVOTDATA("Personnel Job Classification",$A$1,"Race","Native American","Sex","Male")/GETPIVOTDATA("Personnel Job Classification",$A$1)</f>
        <v>6.2402496099843996E-3</v>
      </c>
      <c r="N42" s="4">
        <f>SUM(D42:M42)</f>
        <v>1.0000000000000002</v>
      </c>
      <c r="O42" s="4"/>
    </row>
    <row r="43" spans="1:15" x14ac:dyDescent="0.25">
      <c r="A43" s="15"/>
      <c r="B43" s="12" t="s">
        <v>53</v>
      </c>
      <c r="D43" s="5" t="s">
        <v>50</v>
      </c>
      <c r="I43" s="7" t="s">
        <v>51</v>
      </c>
    </row>
    <row r="44" spans="1:15" x14ac:dyDescent="0.25">
      <c r="B44" s="12" t="s">
        <v>38</v>
      </c>
    </row>
  </sheetData>
  <mergeCells count="16">
    <mergeCell ref="N2:N3"/>
    <mergeCell ref="D2:E2"/>
    <mergeCell ref="F2:G2"/>
    <mergeCell ref="H2:I2"/>
    <mergeCell ref="J2:K2"/>
    <mergeCell ref="L2:M2"/>
    <mergeCell ref="A39:C39"/>
    <mergeCell ref="B24:B25"/>
    <mergeCell ref="B26:B35"/>
    <mergeCell ref="B36:B37"/>
    <mergeCell ref="A4:A13"/>
    <mergeCell ref="A14:C14"/>
    <mergeCell ref="A15:A37"/>
    <mergeCell ref="A38:C38"/>
    <mergeCell ref="B4:B13"/>
    <mergeCell ref="B15:B2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2018-03-23T16:34:12Z</cp:lastPrinted>
  <dcterms:created xsi:type="dcterms:W3CDTF">2013-11-15T17:50:38Z</dcterms:created>
  <dcterms:modified xsi:type="dcterms:W3CDTF">2018-10-29T13:10:33Z</dcterms:modified>
</cp:coreProperties>
</file>