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\\fps4\data4\Fndocs\_email\New folder\"/>
    </mc:Choice>
  </mc:AlternateContent>
  <bookViews>
    <workbookView xWindow="0" yWindow="60" windowWidth="19155" windowHeight="12165"/>
  </bookViews>
  <sheets>
    <sheet name="MPD Diversity Report" sheetId="4" r:id="rId1"/>
  </sheets>
  <definedNames>
    <definedName name="_xlnm.Print_Area" localSheetId="0">'MPD Diversity Report'!$A$1:$O$43</definedName>
  </definedNames>
  <calcPr calcId="162913"/>
  <pivotCaches>
    <pivotCache cacheId="5" r:id="rId2"/>
  </pivotCaches>
</workbook>
</file>

<file path=xl/calcChain.xml><?xml version="1.0" encoding="utf-8"?>
<calcChain xmlns="http://schemas.openxmlformats.org/spreadsheetml/2006/main">
  <c r="M42" i="4" l="1"/>
  <c r="I42" i="4"/>
  <c r="M41" i="4"/>
  <c r="D42" i="4"/>
  <c r="G42" i="4"/>
  <c r="L41" i="4"/>
  <c r="E42" i="4"/>
  <c r="I41" i="4"/>
  <c r="K42" i="4"/>
  <c r="F42" i="4"/>
  <c r="K41" i="4"/>
  <c r="F41" i="4"/>
  <c r="E41" i="4"/>
  <c r="D41" i="4"/>
  <c r="J41" i="4"/>
  <c r="H42" i="4"/>
  <c r="J42" i="4"/>
  <c r="G41" i="4"/>
  <c r="L42" i="4"/>
  <c r="H41" i="4"/>
  <c r="N41" i="4"/>
  <c r="N42" i="4"/>
</calcChain>
</file>

<file path=xl/sharedStrings.xml><?xml version="1.0" encoding="utf-8"?>
<sst xmlns="http://schemas.openxmlformats.org/spreadsheetml/2006/main" count="67" uniqueCount="54">
  <si>
    <t>Civilian</t>
  </si>
  <si>
    <t>PEO</t>
  </si>
  <si>
    <t>Male</t>
  </si>
  <si>
    <t>Sworn</t>
  </si>
  <si>
    <t>Officer</t>
  </si>
  <si>
    <t>Admin Clerk</t>
  </si>
  <si>
    <t>Police Records Service Clerk</t>
  </si>
  <si>
    <t>Admin Assistant</t>
  </si>
  <si>
    <t>Female</t>
  </si>
  <si>
    <t>Hispanic</t>
  </si>
  <si>
    <t>PRT</t>
  </si>
  <si>
    <t>Clerk Typist</t>
  </si>
  <si>
    <t>Analyst</t>
  </si>
  <si>
    <t>Grants Administrator</t>
  </si>
  <si>
    <t>Manager</t>
  </si>
  <si>
    <t>Management Info Specialist</t>
  </si>
  <si>
    <t>Detective</t>
  </si>
  <si>
    <t>IMAT Coordinator</t>
  </si>
  <si>
    <t>Supervisor</t>
  </si>
  <si>
    <t>PEO Leadworker</t>
  </si>
  <si>
    <t>Police Property Clerk</t>
  </si>
  <si>
    <t>PIO</t>
  </si>
  <si>
    <t>Investigator</t>
  </si>
  <si>
    <t>Auto Service Worker</t>
  </si>
  <si>
    <t>Program Assistant</t>
  </si>
  <si>
    <t>Sergeant</t>
  </si>
  <si>
    <t>Lieutenant</t>
  </si>
  <si>
    <t>Detective Sergeant</t>
  </si>
  <si>
    <t>Captain</t>
  </si>
  <si>
    <t>Assistant Chief</t>
  </si>
  <si>
    <t>Chief</t>
  </si>
  <si>
    <t>Caucasian</t>
  </si>
  <si>
    <t>African American</t>
  </si>
  <si>
    <t>Native American</t>
  </si>
  <si>
    <t>Asian</t>
  </si>
  <si>
    <t>Grand Total</t>
  </si>
  <si>
    <t>Civilian Total</t>
  </si>
  <si>
    <t>Sworn Total</t>
  </si>
  <si>
    <t xml:space="preserve"> </t>
  </si>
  <si>
    <t>Police Report Leadworker</t>
  </si>
  <si>
    <t xml:space="preserve">Account Tech 2 </t>
  </si>
  <si>
    <t>04 Protective Sworn and Non</t>
  </si>
  <si>
    <t>02 Professionals</t>
  </si>
  <si>
    <t>05 Paraprofessional</t>
  </si>
  <si>
    <t>03 Technicians</t>
  </si>
  <si>
    <t xml:space="preserve">Accountant </t>
  </si>
  <si>
    <t>(blank)</t>
  </si>
  <si>
    <t>Crossing Guard*</t>
  </si>
  <si>
    <t>PT/Hourly*</t>
  </si>
  <si>
    <t>Recruit Officer</t>
  </si>
  <si>
    <t>Grand Total Female Sworn: 30%</t>
  </si>
  <si>
    <t>Grand Total Minority Sworn: 21%</t>
  </si>
  <si>
    <t>Forensic Video Analyst</t>
  </si>
  <si>
    <r>
      <rPr>
        <b/>
        <sz val="10"/>
        <color theme="1"/>
        <rFont val="Calibri"/>
        <family val="2"/>
        <scheme val="minor"/>
      </rPr>
      <t>January-March 2018 MPD Diversity Repor</t>
    </r>
    <r>
      <rPr>
        <b/>
        <sz val="11"/>
        <color theme="1"/>
        <rFont val="Calibri"/>
        <family val="2"/>
        <scheme val="minor"/>
      </rPr>
      <t>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</si>
</sst>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2" fillId="0" borderId="0" xfId="0" applyNumberFormat="1" applyFont="1" applyAlignment="1">
      <alignment horizontal="center"/>
    </xf>
    <xf numFmtId="10" fontId="1" fillId="0" borderId="0" xfId="0" applyNumberFormat="1" applyFont="1"/>
    <xf numFmtId="10" fontId="1" fillId="0" borderId="0" xfId="0" applyNumberFormat="1" applyFont="1" applyAlignment="1">
      <alignment horizontal="left"/>
    </xf>
    <xf numFmtId="0" fontId="0" fillId="0" borderId="0" xfId="0" pivotButton="1" applyAlignment="1">
      <alignment horizontal="left"/>
    </xf>
    <xf numFmtId="0" fontId="1" fillId="0" borderId="0" xfId="0" applyFont="1"/>
    <xf numFmtId="10" fontId="1" fillId="0" borderId="0" xfId="0" applyNumberFormat="1" applyFont="1" applyAlignment="1">
      <alignment horizontal="right"/>
    </xf>
    <xf numFmtId="10" fontId="1" fillId="0" borderId="0" xfId="0" applyNumberFormat="1" applyFont="1" applyAlignment="1"/>
    <xf numFmtId="0" fontId="2" fillId="0" borderId="0" xfId="0" applyNumberFormat="1" applyFont="1" applyAlignment="1">
      <alignment horizontal="center" vertical="center"/>
    </xf>
    <xf numFmtId="10" fontId="1" fillId="0" borderId="0" xfId="0" applyNumberFormat="1" applyFont="1" applyAlignment="1">
      <alignment vertic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3" fillId="0" borderId="0" xfId="0" applyFont="1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247"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vertical="center" readingOrder="0"/>
    </dxf>
    <dxf>
      <alignment vertical="center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font>
        <b/>
      </font>
    </dxf>
    <dxf>
      <font>
        <b/>
      </font>
    </dxf>
    <dxf>
      <font>
        <color rgb="FFFF0000"/>
      </font>
    </dxf>
    <dxf>
      <font>
        <b/>
      </font>
    </dxf>
    <dxf>
      <font>
        <color rgb="FFFF0000"/>
      </font>
    </dxf>
    <dxf>
      <font>
        <color rgb="FFFF0000"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alignment horizontal="center" readingOrder="0"/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alignment horizontal="left" readingOrder="0"/>
    </dxf>
    <dxf>
      <alignment horizontal="left" readingOrder="0"/>
    </dxf>
    <dxf>
      <alignment horizontal="left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Cains, Alyssa" refreshedDate="43175.442800231482" createdVersion="3" refreshedVersion="6" recordCount="641">
  <cacheSource type="worksheet">
    <worksheetSource ref="A1:G642" sheet="Data"/>
  </cacheSource>
  <cacheFields count="7">
    <cacheField name="Personnel Employee Type" numFmtId="0">
      <sharedItems count="2">
        <s v="Civilian"/>
        <s v="Sworn"/>
      </sharedItems>
    </cacheField>
    <cacheField name="Federal Job Category" numFmtId="0">
      <sharedItems containsBlank="1" count="5">
        <s v="05 Paraprofessional"/>
        <s v="02 Professionals"/>
        <s v="04 Protective Sworn and Non"/>
        <s v="03 Technicians"/>
        <m/>
      </sharedItems>
    </cacheField>
    <cacheField name="Personnel Job Classification" numFmtId="0">
      <sharedItems count="40">
        <s v="Account Tech 2 "/>
        <s v="Accountant "/>
        <s v="Admin Assistant"/>
        <s v="Admin Clerk"/>
        <s v="Program Assistant"/>
        <s v="Analyst"/>
        <s v="Assistant Chief"/>
        <s v="Auto Service Worker"/>
        <s v="Captain"/>
        <s v="Chief"/>
        <s v="Clerk Typist"/>
        <s v="Crossing Guard*"/>
        <s v="PT/Hourly*"/>
        <s v="Detective"/>
        <s v="Lieutenant"/>
        <s v="Detective Sergeant"/>
        <s v="Sergeant"/>
        <s v="Forensic Video Analyst"/>
        <s v="Grants Administrator"/>
        <s v="IMAT Coordinator"/>
        <s v="Investigator"/>
        <s v="Management Info Specialist"/>
        <s v="Manager"/>
        <s v="Officer"/>
        <s v="Recruit Officer"/>
        <s v="PEO"/>
        <s v="PEO Leadworker"/>
        <s v="PIO"/>
        <s v="Police Property Clerk"/>
        <s v="Police Records Service Clerk"/>
        <s v="Police Report Leadworker"/>
        <s v="PRT"/>
        <s v="Supervisor"/>
        <s v="" u="1"/>
        <s v="Forensic Lab Tech" u="1"/>
        <s v="PEO Field Supervisor" u="1"/>
        <s v="Crossing Guard" u="1"/>
        <s v="Bicycle Recovery Specialist" u="1"/>
        <s v="Parking Field Supervisor" u="1"/>
        <s v="Account Technician 2" u="1"/>
      </sharedItems>
    </cacheField>
    <cacheField name="Personnel First Name" numFmtId="0">
      <sharedItems/>
    </cacheField>
    <cacheField name="Personnel Last Name" numFmtId="0">
      <sharedItems/>
    </cacheField>
    <cacheField name="Race" numFmtId="0">
      <sharedItems count="6">
        <s v="Caucasian"/>
        <s v="Asian"/>
        <s v="African American"/>
        <s v="Hispanic"/>
        <s v="Native American"/>
        <s v="WHITE" u="1"/>
      </sharedItems>
    </cacheField>
    <cacheField name="Sex" numFmtId="0">
      <sharedItems containsBlank="1" count="3">
        <s v="Male"/>
        <s v="Female"/>
        <m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641">
  <r>
    <x v="0"/>
    <x v="0"/>
    <x v="0"/>
    <s v="ROBERT"/>
    <s v="NEWBEGIN"/>
    <x v="0"/>
    <x v="0"/>
  </r>
  <r>
    <x v="0"/>
    <x v="0"/>
    <x v="1"/>
    <s v="JANUARY"/>
    <s v="VANG"/>
    <x v="1"/>
    <x v="1"/>
  </r>
  <r>
    <x v="0"/>
    <x v="0"/>
    <x v="2"/>
    <s v="ALYSSA"/>
    <s v="CAINS"/>
    <x v="0"/>
    <x v="1"/>
  </r>
  <r>
    <x v="0"/>
    <x v="0"/>
    <x v="3"/>
    <s v="WENDY"/>
    <s v="DIEHLMANN"/>
    <x v="0"/>
    <x v="1"/>
  </r>
  <r>
    <x v="0"/>
    <x v="0"/>
    <x v="3"/>
    <s v="DEBBIE"/>
    <s v="FRISKE"/>
    <x v="0"/>
    <x v="1"/>
  </r>
  <r>
    <x v="0"/>
    <x v="0"/>
    <x v="3"/>
    <s v="DAVID"/>
    <s v="BARBIAN"/>
    <x v="0"/>
    <x v="0"/>
  </r>
  <r>
    <x v="0"/>
    <x v="0"/>
    <x v="4"/>
    <s v="KELLY"/>
    <s v="GIESSINGER"/>
    <x v="0"/>
    <x v="1"/>
  </r>
  <r>
    <x v="0"/>
    <x v="0"/>
    <x v="3"/>
    <s v="EMILY"/>
    <s v="HARDIMAN"/>
    <x v="0"/>
    <x v="1"/>
  </r>
  <r>
    <x v="0"/>
    <x v="0"/>
    <x v="3"/>
    <s v="BRENDAN"/>
    <s v="RUDOLPH"/>
    <x v="0"/>
    <x v="0"/>
  </r>
  <r>
    <x v="0"/>
    <x v="0"/>
    <x v="3"/>
    <s v="CAROLYN"/>
    <s v="VOECK"/>
    <x v="0"/>
    <x v="1"/>
  </r>
  <r>
    <x v="0"/>
    <x v="1"/>
    <x v="5"/>
    <s v="BRAYTON"/>
    <s v="GRINNELL"/>
    <x v="0"/>
    <x v="0"/>
  </r>
  <r>
    <x v="0"/>
    <x v="1"/>
    <x v="5"/>
    <s v="DANIEL"/>
    <s v="HAUETER"/>
    <x v="0"/>
    <x v="0"/>
  </r>
  <r>
    <x v="0"/>
    <x v="1"/>
    <x v="5"/>
    <s v="CALEB"/>
    <s v="KLEBIG"/>
    <x v="0"/>
    <x v="0"/>
  </r>
  <r>
    <x v="0"/>
    <x v="1"/>
    <x v="5"/>
    <s v="THOMAS"/>
    <s v="SCHOLTEN"/>
    <x v="0"/>
    <x v="0"/>
  </r>
  <r>
    <x v="1"/>
    <x v="2"/>
    <x v="6"/>
    <s v="RANDALL"/>
    <s v="GABER"/>
    <x v="0"/>
    <x v="0"/>
  </r>
  <r>
    <x v="1"/>
    <x v="2"/>
    <x v="6"/>
    <s v="SUSAN"/>
    <s v="WILLIAMS"/>
    <x v="0"/>
    <x v="1"/>
  </r>
  <r>
    <x v="0"/>
    <x v="3"/>
    <x v="7"/>
    <s v="PAUL"/>
    <s v="BRUHNKE"/>
    <x v="0"/>
    <x v="0"/>
  </r>
  <r>
    <x v="1"/>
    <x v="2"/>
    <x v="8"/>
    <s v="BRIAN"/>
    <s v="ACKERET"/>
    <x v="0"/>
    <x v="0"/>
  </r>
  <r>
    <x v="1"/>
    <x v="2"/>
    <x v="8"/>
    <s v="RICHARD"/>
    <s v="BACH"/>
    <x v="0"/>
    <x v="0"/>
  </r>
  <r>
    <x v="1"/>
    <x v="2"/>
    <x v="8"/>
    <s v="JAY"/>
    <s v="LENGFELD"/>
    <x v="0"/>
    <x v="0"/>
  </r>
  <r>
    <x v="1"/>
    <x v="2"/>
    <x v="8"/>
    <s v="MARY"/>
    <s v="SCHAUF"/>
    <x v="0"/>
    <x v="1"/>
  </r>
  <r>
    <x v="1"/>
    <x v="2"/>
    <x v="8"/>
    <s v="THOMAS"/>
    <s v="SNYDER"/>
    <x v="0"/>
    <x v="0"/>
  </r>
  <r>
    <x v="1"/>
    <x v="2"/>
    <x v="6"/>
    <s v="VICTOR"/>
    <s v="WAHL"/>
    <x v="0"/>
    <x v="0"/>
  </r>
  <r>
    <x v="1"/>
    <x v="2"/>
    <x v="8"/>
    <s v="JAMES"/>
    <s v="WHEELER"/>
    <x v="2"/>
    <x v="0"/>
  </r>
  <r>
    <x v="1"/>
    <x v="2"/>
    <x v="9"/>
    <s v="MICHAEL"/>
    <s v="KOVAL"/>
    <x v="0"/>
    <x v="0"/>
  </r>
  <r>
    <x v="0"/>
    <x v="0"/>
    <x v="10"/>
    <s v="BRENDA"/>
    <s v="FEMRITE"/>
    <x v="0"/>
    <x v="1"/>
  </r>
  <r>
    <x v="0"/>
    <x v="0"/>
    <x v="10"/>
    <s v="HEIDI"/>
    <s v="FLEEGEL"/>
    <x v="0"/>
    <x v="1"/>
  </r>
  <r>
    <x v="0"/>
    <x v="0"/>
    <x v="10"/>
    <s v="SHARON"/>
    <s v="HARDIMAN"/>
    <x v="2"/>
    <x v="1"/>
  </r>
  <r>
    <x v="0"/>
    <x v="0"/>
    <x v="10"/>
    <s v="DANA"/>
    <s v="INSELMAN"/>
    <x v="0"/>
    <x v="1"/>
  </r>
  <r>
    <x v="0"/>
    <x v="0"/>
    <x v="10"/>
    <s v="HEE CHAN"/>
    <s v="WOO "/>
    <x v="1"/>
    <x v="0"/>
  </r>
  <r>
    <x v="0"/>
    <x v="0"/>
    <x v="10"/>
    <s v="NANCY"/>
    <s v="KELSO"/>
    <x v="0"/>
    <x v="1"/>
  </r>
  <r>
    <x v="0"/>
    <x v="0"/>
    <x v="10"/>
    <s v="JENNIFER"/>
    <s v="YARL"/>
    <x v="0"/>
    <x v="1"/>
  </r>
  <r>
    <x v="0"/>
    <x v="0"/>
    <x v="10"/>
    <s v="RACHEL"/>
    <s v="SCHEER"/>
    <x v="0"/>
    <x v="1"/>
  </r>
  <r>
    <x v="0"/>
    <x v="0"/>
    <x v="10"/>
    <s v="JENNIFER"/>
    <s v="THOMAS"/>
    <x v="0"/>
    <x v="1"/>
  </r>
  <r>
    <x v="0"/>
    <x v="0"/>
    <x v="10"/>
    <s v="HEATHER"/>
    <s v="WENDTLAND-NELSON"/>
    <x v="0"/>
    <x v="1"/>
  </r>
  <r>
    <x v="0"/>
    <x v="0"/>
    <x v="10"/>
    <s v="JILL"/>
    <s v="MATHISON"/>
    <x v="0"/>
    <x v="1"/>
  </r>
  <r>
    <x v="0"/>
    <x v="0"/>
    <x v="10"/>
    <s v="EMILY"/>
    <s v="MYERS"/>
    <x v="0"/>
    <x v="1"/>
  </r>
  <r>
    <x v="0"/>
    <x v="0"/>
    <x v="10"/>
    <s v="BRITNI"/>
    <s v="SUTTON"/>
    <x v="0"/>
    <x v="1"/>
  </r>
  <r>
    <x v="0"/>
    <x v="4"/>
    <x v="11"/>
    <s v="MARK"/>
    <s v="EVANS"/>
    <x v="0"/>
    <x v="0"/>
  </r>
  <r>
    <x v="0"/>
    <x v="4"/>
    <x v="11"/>
    <s v="FREDERICK"/>
    <s v="DABEL"/>
    <x v="0"/>
    <x v="0"/>
  </r>
  <r>
    <x v="0"/>
    <x v="4"/>
    <x v="11"/>
    <s v="PETER"/>
    <s v="DALY"/>
    <x v="0"/>
    <x v="0"/>
  </r>
  <r>
    <x v="0"/>
    <x v="4"/>
    <x v="11"/>
    <s v="SARAH"/>
    <s v="DILL"/>
    <x v="0"/>
    <x v="1"/>
  </r>
  <r>
    <x v="0"/>
    <x v="4"/>
    <x v="11"/>
    <s v="WALTER"/>
    <s v="BLOCKER"/>
    <x v="2"/>
    <x v="0"/>
  </r>
  <r>
    <x v="0"/>
    <x v="4"/>
    <x v="11"/>
    <s v="RAYMOND"/>
    <s v="BAKKEN"/>
    <x v="0"/>
    <x v="0"/>
  </r>
  <r>
    <x v="0"/>
    <x v="4"/>
    <x v="11"/>
    <s v="ANITA"/>
    <s v="ALLISON"/>
    <x v="0"/>
    <x v="1"/>
  </r>
  <r>
    <x v="0"/>
    <x v="4"/>
    <x v="11"/>
    <s v="GEORGE"/>
    <s v="FLATMAN"/>
    <x v="0"/>
    <x v="0"/>
  </r>
  <r>
    <x v="0"/>
    <x v="4"/>
    <x v="11"/>
    <s v="TERRY"/>
    <s v="FILLNER"/>
    <x v="0"/>
    <x v="1"/>
  </r>
  <r>
    <x v="0"/>
    <x v="4"/>
    <x v="11"/>
    <s v="ROBERT"/>
    <s v="BUSKAGER"/>
    <x v="0"/>
    <x v="0"/>
  </r>
  <r>
    <x v="0"/>
    <x v="4"/>
    <x v="11"/>
    <s v="JOSEPH"/>
    <s v="COOPER"/>
    <x v="0"/>
    <x v="0"/>
  </r>
  <r>
    <x v="0"/>
    <x v="4"/>
    <x v="11"/>
    <s v="DALE"/>
    <s v="ZIEGE"/>
    <x v="0"/>
    <x v="0"/>
  </r>
  <r>
    <x v="0"/>
    <x v="4"/>
    <x v="11"/>
    <s v="SCOTT"/>
    <s v="WARDELL"/>
    <x v="0"/>
    <x v="0"/>
  </r>
  <r>
    <x v="0"/>
    <x v="4"/>
    <x v="11"/>
    <s v="JAMES"/>
    <s v="BRAUN"/>
    <x v="0"/>
    <x v="0"/>
  </r>
  <r>
    <x v="0"/>
    <x v="4"/>
    <x v="11"/>
    <s v="TERRENCE"/>
    <s v="TAPPY"/>
    <x v="0"/>
    <x v="0"/>
  </r>
  <r>
    <x v="0"/>
    <x v="4"/>
    <x v="11"/>
    <s v="NANCY"/>
    <s v="FOERST"/>
    <x v="0"/>
    <x v="1"/>
  </r>
  <r>
    <x v="0"/>
    <x v="4"/>
    <x v="11"/>
    <s v="STEVEN"/>
    <s v="BUCKINGHAM"/>
    <x v="0"/>
    <x v="0"/>
  </r>
  <r>
    <x v="0"/>
    <x v="4"/>
    <x v="11"/>
    <s v="KATHERINE"/>
    <s v="AYERS"/>
    <x v="0"/>
    <x v="1"/>
  </r>
  <r>
    <x v="0"/>
    <x v="4"/>
    <x v="11"/>
    <s v="TIMOTHY"/>
    <s v="KERNS"/>
    <x v="0"/>
    <x v="0"/>
  </r>
  <r>
    <x v="0"/>
    <x v="4"/>
    <x v="11"/>
    <s v="JOHN"/>
    <s v="ENGLESBY"/>
    <x v="0"/>
    <x v="0"/>
  </r>
  <r>
    <x v="0"/>
    <x v="4"/>
    <x v="11"/>
    <s v="PENNY"/>
    <s v="LAMB"/>
    <x v="0"/>
    <x v="1"/>
  </r>
  <r>
    <x v="0"/>
    <x v="4"/>
    <x v="11"/>
    <s v="ROBERT"/>
    <s v="RINGQUIST"/>
    <x v="0"/>
    <x v="0"/>
  </r>
  <r>
    <x v="0"/>
    <x v="4"/>
    <x v="11"/>
    <s v="RALPH"/>
    <s v="STAMLER"/>
    <x v="0"/>
    <x v="0"/>
  </r>
  <r>
    <x v="0"/>
    <x v="4"/>
    <x v="11"/>
    <s v="MICHELLE"/>
    <s v="MEYER"/>
    <x v="0"/>
    <x v="1"/>
  </r>
  <r>
    <x v="0"/>
    <x v="4"/>
    <x v="11"/>
    <s v="DOUGLAS"/>
    <s v="BRADLEY"/>
    <x v="0"/>
    <x v="0"/>
  </r>
  <r>
    <x v="0"/>
    <x v="4"/>
    <x v="11"/>
    <s v="KENTON"/>
    <s v="FOWLER"/>
    <x v="0"/>
    <x v="0"/>
  </r>
  <r>
    <x v="0"/>
    <x v="4"/>
    <x v="11"/>
    <s v="ROBERT"/>
    <s v="EGIZI"/>
    <x v="0"/>
    <x v="0"/>
  </r>
  <r>
    <x v="0"/>
    <x v="4"/>
    <x v="11"/>
    <s v="CHERYL"/>
    <s v="FRANCIS"/>
    <x v="0"/>
    <x v="1"/>
  </r>
  <r>
    <x v="0"/>
    <x v="4"/>
    <x v="11"/>
    <s v="GREGORY"/>
    <s v="BRICKL"/>
    <x v="0"/>
    <x v="0"/>
  </r>
  <r>
    <x v="0"/>
    <x v="4"/>
    <x v="11"/>
    <s v="JAMES"/>
    <s v="POMBIER"/>
    <x v="0"/>
    <x v="0"/>
  </r>
  <r>
    <x v="0"/>
    <x v="4"/>
    <x v="11"/>
    <s v="DANIELLE"/>
    <s v="ZILM"/>
    <x v="0"/>
    <x v="1"/>
  </r>
  <r>
    <x v="0"/>
    <x v="4"/>
    <x v="11"/>
    <s v="KATHY"/>
    <s v="RUTLIN"/>
    <x v="0"/>
    <x v="1"/>
  </r>
  <r>
    <x v="0"/>
    <x v="4"/>
    <x v="11"/>
    <s v="TODD"/>
    <s v="TAYLOR"/>
    <x v="0"/>
    <x v="0"/>
  </r>
  <r>
    <x v="0"/>
    <x v="4"/>
    <x v="11"/>
    <s v="BETSY"/>
    <s v="HAUSER"/>
    <x v="0"/>
    <x v="1"/>
  </r>
  <r>
    <x v="0"/>
    <x v="4"/>
    <x v="11"/>
    <s v="ANDRIA"/>
    <s v="CALDECOURT"/>
    <x v="0"/>
    <x v="1"/>
  </r>
  <r>
    <x v="0"/>
    <x v="4"/>
    <x v="11"/>
    <s v="CHRISTINE"/>
    <s v="FRANKOWSKI"/>
    <x v="0"/>
    <x v="1"/>
  </r>
  <r>
    <x v="0"/>
    <x v="4"/>
    <x v="11"/>
    <s v="JOHN"/>
    <s v="GIBBS"/>
    <x v="0"/>
    <x v="0"/>
  </r>
  <r>
    <x v="0"/>
    <x v="4"/>
    <x v="11"/>
    <s v="JAMES"/>
    <s v="DEGLOW"/>
    <x v="0"/>
    <x v="0"/>
  </r>
  <r>
    <x v="0"/>
    <x v="4"/>
    <x v="11"/>
    <s v="ANN CAROL"/>
    <s v="RECOB"/>
    <x v="0"/>
    <x v="1"/>
  </r>
  <r>
    <x v="0"/>
    <x v="4"/>
    <x v="11"/>
    <s v="ROBERT"/>
    <s v="RETTAMMEL"/>
    <x v="0"/>
    <x v="0"/>
  </r>
  <r>
    <x v="0"/>
    <x v="4"/>
    <x v="11"/>
    <s v="KAREN"/>
    <s v="DOWLING"/>
    <x v="0"/>
    <x v="1"/>
  </r>
  <r>
    <x v="0"/>
    <x v="4"/>
    <x v="11"/>
    <s v="BRIAN"/>
    <s v="HENDRICKSON"/>
    <x v="0"/>
    <x v="0"/>
  </r>
  <r>
    <x v="0"/>
    <x v="4"/>
    <x v="11"/>
    <s v="CHARLES"/>
    <s v="LITWEILER"/>
    <x v="0"/>
    <x v="0"/>
  </r>
  <r>
    <x v="0"/>
    <x v="4"/>
    <x v="11"/>
    <s v="DAWN"/>
    <s v="WORMAN-COOK"/>
    <x v="0"/>
    <x v="1"/>
  </r>
  <r>
    <x v="0"/>
    <x v="4"/>
    <x v="11"/>
    <s v="AMY"/>
    <s v="WOLOSZYN"/>
    <x v="0"/>
    <x v="1"/>
  </r>
  <r>
    <x v="0"/>
    <x v="4"/>
    <x v="11"/>
    <s v="NATASHA"/>
    <s v="WEAVER"/>
    <x v="2"/>
    <x v="1"/>
  </r>
  <r>
    <x v="0"/>
    <x v="4"/>
    <x v="11"/>
    <s v="ROBERT"/>
    <s v="MANION"/>
    <x v="0"/>
    <x v="0"/>
  </r>
  <r>
    <x v="0"/>
    <x v="4"/>
    <x v="11"/>
    <s v="SCOTT"/>
    <s v="BALL"/>
    <x v="0"/>
    <x v="0"/>
  </r>
  <r>
    <x v="0"/>
    <x v="4"/>
    <x v="11"/>
    <s v="MICHAEL"/>
    <s v="DIEWALD"/>
    <x v="0"/>
    <x v="0"/>
  </r>
  <r>
    <x v="0"/>
    <x v="4"/>
    <x v="11"/>
    <s v="LAURA"/>
    <s v="KOSKINEN"/>
    <x v="0"/>
    <x v="1"/>
  </r>
  <r>
    <x v="0"/>
    <x v="4"/>
    <x v="11"/>
    <s v="LARRY"/>
    <s v="OLSON"/>
    <x v="0"/>
    <x v="0"/>
  </r>
  <r>
    <x v="0"/>
    <x v="4"/>
    <x v="11"/>
    <s v="KATHY"/>
    <s v="ROH"/>
    <x v="0"/>
    <x v="1"/>
  </r>
  <r>
    <x v="0"/>
    <x v="4"/>
    <x v="11"/>
    <s v="SANDRA"/>
    <s v="WITKAUSKAS"/>
    <x v="0"/>
    <x v="1"/>
  </r>
  <r>
    <x v="0"/>
    <x v="4"/>
    <x v="11"/>
    <s v="GENE"/>
    <s v="COOK"/>
    <x v="1"/>
    <x v="0"/>
  </r>
  <r>
    <x v="0"/>
    <x v="4"/>
    <x v="11"/>
    <s v="NANCY"/>
    <s v="GRIFFIN"/>
    <x v="0"/>
    <x v="1"/>
  </r>
  <r>
    <x v="0"/>
    <x v="4"/>
    <x v="11"/>
    <s v="WENDY"/>
    <s v="NOVITZKE"/>
    <x v="0"/>
    <x v="1"/>
  </r>
  <r>
    <x v="0"/>
    <x v="4"/>
    <x v="11"/>
    <s v="STEVEN"/>
    <s v="HOLADAY"/>
    <x v="0"/>
    <x v="0"/>
  </r>
  <r>
    <x v="0"/>
    <x v="4"/>
    <x v="11"/>
    <s v="SUSAN"/>
    <s v="COHEN"/>
    <x v="0"/>
    <x v="1"/>
  </r>
  <r>
    <x v="0"/>
    <x v="4"/>
    <x v="12"/>
    <s v="CRYSTAL"/>
    <s v="PLEASNICK"/>
    <x v="0"/>
    <x v="1"/>
  </r>
  <r>
    <x v="0"/>
    <x v="4"/>
    <x v="12"/>
    <s v="ANTHONY"/>
    <s v="OLIVAS"/>
    <x v="3"/>
    <x v="0"/>
  </r>
  <r>
    <x v="0"/>
    <x v="4"/>
    <x v="12"/>
    <s v="MARTHA"/>
    <s v="DAVIS"/>
    <x v="0"/>
    <x v="1"/>
  </r>
  <r>
    <x v="0"/>
    <x v="4"/>
    <x v="12"/>
    <s v="CAROL"/>
    <s v="MCCLATCHEY"/>
    <x v="0"/>
    <x v="1"/>
  </r>
  <r>
    <x v="0"/>
    <x v="4"/>
    <x v="12"/>
    <s v="MARY"/>
    <s v="TRAUTSCH"/>
    <x v="0"/>
    <x v="1"/>
  </r>
  <r>
    <x v="0"/>
    <x v="4"/>
    <x v="12"/>
    <s v="KIP"/>
    <s v="LIDDICOAT"/>
    <x v="0"/>
    <x v="0"/>
  </r>
  <r>
    <x v="0"/>
    <x v="4"/>
    <x v="12"/>
    <s v="DOLGAR"/>
    <s v="TSERING"/>
    <x v="1"/>
    <x v="1"/>
  </r>
  <r>
    <x v="0"/>
    <x v="4"/>
    <x v="12"/>
    <s v="JOHN"/>
    <s v="YONKE"/>
    <x v="0"/>
    <x v="0"/>
  </r>
  <r>
    <x v="1"/>
    <x v="2"/>
    <x v="13"/>
    <s v="KRISTINE"/>
    <s v="ACKER"/>
    <x v="0"/>
    <x v="1"/>
  </r>
  <r>
    <x v="1"/>
    <x v="2"/>
    <x v="13"/>
    <s v="JOHN"/>
    <s v="AMOS"/>
    <x v="0"/>
    <x v="0"/>
  </r>
  <r>
    <x v="1"/>
    <x v="2"/>
    <x v="13"/>
    <s v="DENISE"/>
    <s v="ARMSTRONG"/>
    <x v="0"/>
    <x v="1"/>
  </r>
  <r>
    <x v="1"/>
    <x v="2"/>
    <x v="14"/>
    <s v="BRIAN"/>
    <s v="AUSTIN"/>
    <x v="0"/>
    <x v="0"/>
  </r>
  <r>
    <x v="1"/>
    <x v="2"/>
    <x v="13"/>
    <s v="PETER"/>
    <s v="BAIO"/>
    <x v="0"/>
    <x v="0"/>
  </r>
  <r>
    <x v="1"/>
    <x v="2"/>
    <x v="13"/>
    <s v="ROGER"/>
    <s v="BAKER"/>
    <x v="0"/>
    <x v="0"/>
  </r>
  <r>
    <x v="1"/>
    <x v="2"/>
    <x v="13"/>
    <s v="BRIAN"/>
    <s v="BANEY"/>
    <x v="0"/>
    <x v="0"/>
  </r>
  <r>
    <x v="1"/>
    <x v="2"/>
    <x v="13"/>
    <s v="PAUL"/>
    <s v="BAUMAN"/>
    <x v="0"/>
    <x v="0"/>
  </r>
  <r>
    <x v="1"/>
    <x v="2"/>
    <x v="13"/>
    <s v="KELLY"/>
    <s v="BECKETT"/>
    <x v="0"/>
    <x v="1"/>
  </r>
  <r>
    <x v="1"/>
    <x v="2"/>
    <x v="13"/>
    <s v="EDWARD"/>
    <s v="BERNARDS"/>
    <x v="0"/>
    <x v="0"/>
  </r>
  <r>
    <x v="1"/>
    <x v="2"/>
    <x v="13"/>
    <s v="MICHAEL"/>
    <s v="BLAKE"/>
    <x v="0"/>
    <x v="0"/>
  </r>
  <r>
    <x v="1"/>
    <x v="2"/>
    <x v="13"/>
    <s v="F"/>
    <s v="BOL"/>
    <x v="0"/>
    <x v="0"/>
  </r>
  <r>
    <x v="1"/>
    <x v="2"/>
    <x v="13"/>
    <s v="CYNTHIA"/>
    <s v="BUECHNER"/>
    <x v="0"/>
    <x v="1"/>
  </r>
  <r>
    <x v="1"/>
    <x v="2"/>
    <x v="13"/>
    <s v="JOHN"/>
    <s v="DAHLEN"/>
    <x v="0"/>
    <x v="0"/>
  </r>
  <r>
    <x v="1"/>
    <x v="2"/>
    <x v="13"/>
    <s v="TAYA"/>
    <s v="DOLSEN"/>
    <x v="0"/>
    <x v="1"/>
  </r>
  <r>
    <x v="1"/>
    <x v="2"/>
    <x v="13"/>
    <s v="ANGIE"/>
    <s v="DYHR"/>
    <x v="2"/>
    <x v="1"/>
  </r>
  <r>
    <x v="1"/>
    <x v="2"/>
    <x v="14"/>
    <s v="GREGORY"/>
    <s v="ESSER"/>
    <x v="0"/>
    <x v="0"/>
  </r>
  <r>
    <x v="1"/>
    <x v="2"/>
    <x v="13"/>
    <s v="SUSAN"/>
    <s v="GONZALEZ"/>
    <x v="0"/>
    <x v="1"/>
  </r>
  <r>
    <x v="1"/>
    <x v="2"/>
    <x v="13"/>
    <s v="DAVID"/>
    <s v="GOURAN"/>
    <x v="0"/>
    <x v="0"/>
  </r>
  <r>
    <x v="1"/>
    <x v="2"/>
    <x v="13"/>
    <s v="JAMES"/>
    <s v="GRANN"/>
    <x v="0"/>
    <x v="0"/>
  </r>
  <r>
    <x v="1"/>
    <x v="2"/>
    <x v="13"/>
    <s v="PATRICK"/>
    <s v="GREEN"/>
    <x v="0"/>
    <x v="0"/>
  </r>
  <r>
    <x v="1"/>
    <x v="2"/>
    <x v="13"/>
    <s v="SHANNON"/>
    <s v="SIIRILA"/>
    <x v="0"/>
    <x v="1"/>
  </r>
  <r>
    <x v="1"/>
    <x v="2"/>
    <x v="13"/>
    <s v="JUSTINE"/>
    <s v="HARRIS"/>
    <x v="0"/>
    <x v="1"/>
  </r>
  <r>
    <x v="1"/>
    <x v="2"/>
    <x v="13"/>
    <s v="MARK"/>
    <s v="HULL"/>
    <x v="0"/>
    <x v="0"/>
  </r>
  <r>
    <x v="1"/>
    <x v="2"/>
    <x v="13"/>
    <s v="GRANT"/>
    <s v="HUMERICKHOUSE"/>
    <x v="0"/>
    <x v="0"/>
  </r>
  <r>
    <x v="1"/>
    <x v="2"/>
    <x v="13"/>
    <s v="JERRY"/>
    <s v="JOHNSON"/>
    <x v="2"/>
    <x v="0"/>
  </r>
  <r>
    <x v="1"/>
    <x v="2"/>
    <x v="13"/>
    <s v="JULIE"/>
    <s v="JOHNSON"/>
    <x v="0"/>
    <x v="1"/>
  </r>
  <r>
    <x v="1"/>
    <x v="2"/>
    <x v="13"/>
    <s v="TRACIE"/>
    <s v="JOKALA"/>
    <x v="0"/>
    <x v="1"/>
  </r>
  <r>
    <x v="1"/>
    <x v="2"/>
    <x v="13"/>
    <s v="ANGELA"/>
    <s v="KAMOSKE"/>
    <x v="0"/>
    <x v="1"/>
  </r>
  <r>
    <x v="1"/>
    <x v="2"/>
    <x v="13"/>
    <s v="GREGORY"/>
    <s v="KAMOSKE"/>
    <x v="0"/>
    <x v="0"/>
  </r>
  <r>
    <x v="1"/>
    <x v="2"/>
    <x v="13"/>
    <s v="SAMANTHA"/>
    <s v="KELLOGG"/>
    <x v="0"/>
    <x v="1"/>
  </r>
  <r>
    <x v="1"/>
    <x v="2"/>
    <x v="13"/>
    <s v="SARAH"/>
    <s v="KORGER"/>
    <x v="0"/>
    <x v="1"/>
  </r>
  <r>
    <x v="1"/>
    <x v="2"/>
    <x v="13"/>
    <s v="MAYA"/>
    <s v="KRAJCINOVIC"/>
    <x v="0"/>
    <x v="1"/>
  </r>
  <r>
    <x v="1"/>
    <x v="2"/>
    <x v="13"/>
    <s v="KEVIN"/>
    <s v="LINSMEIER"/>
    <x v="0"/>
    <x v="0"/>
  </r>
  <r>
    <x v="1"/>
    <x v="2"/>
    <x v="13"/>
    <s v="LINDSEY"/>
    <s v="LUDDEN"/>
    <x v="0"/>
    <x v="1"/>
  </r>
  <r>
    <x v="1"/>
    <x v="2"/>
    <x v="13"/>
    <s v="GREGG"/>
    <s v="LUEDTKE"/>
    <x v="0"/>
    <x v="0"/>
  </r>
  <r>
    <x v="1"/>
    <x v="2"/>
    <x v="13"/>
    <s v="CLARE"/>
    <s v="MCCOY"/>
    <x v="0"/>
    <x v="1"/>
  </r>
  <r>
    <x v="1"/>
    <x v="2"/>
    <x v="15"/>
    <s v="JOHN"/>
    <s v="MESSER"/>
    <x v="0"/>
    <x v="0"/>
  </r>
  <r>
    <x v="1"/>
    <x v="2"/>
    <x v="13"/>
    <s v="DARREL"/>
    <s v="MONROE"/>
    <x v="2"/>
    <x v="0"/>
  </r>
  <r>
    <x v="1"/>
    <x v="2"/>
    <x v="15"/>
    <s v="DIANA"/>
    <s v="NACHTIGAL"/>
    <x v="4"/>
    <x v="1"/>
  </r>
  <r>
    <x v="1"/>
    <x v="2"/>
    <x v="15"/>
    <s v="DANIEL"/>
    <s v="NALE"/>
    <x v="0"/>
    <x v="0"/>
  </r>
  <r>
    <x v="1"/>
    <x v="2"/>
    <x v="13"/>
    <s v="MATTHEW"/>
    <s v="NORDQUIST"/>
    <x v="0"/>
    <x v="0"/>
  </r>
  <r>
    <x v="1"/>
    <x v="2"/>
    <x v="13"/>
    <s v="DANIELLE"/>
    <s v="HALL"/>
    <x v="0"/>
    <x v="1"/>
  </r>
  <r>
    <x v="1"/>
    <x v="2"/>
    <x v="13"/>
    <s v="PEDRO"/>
    <s v="ORTEGA-MENDOZA"/>
    <x v="3"/>
    <x v="0"/>
  </r>
  <r>
    <x v="1"/>
    <x v="2"/>
    <x v="13"/>
    <s v="REGINALD"/>
    <s v="PATTERSON"/>
    <x v="2"/>
    <x v="0"/>
  </r>
  <r>
    <x v="1"/>
    <x v="2"/>
    <x v="13"/>
    <s v="JOEL"/>
    <s v="PETERSON"/>
    <x v="0"/>
    <x v="0"/>
  </r>
  <r>
    <x v="1"/>
    <x v="2"/>
    <x v="13"/>
    <s v="KATHRYN"/>
    <s v="PETERSON"/>
    <x v="0"/>
    <x v="1"/>
  </r>
  <r>
    <x v="1"/>
    <x v="2"/>
    <x v="13"/>
    <s v="DEBORAH"/>
    <s v="PLANTZ"/>
    <x v="0"/>
    <x v="1"/>
  </r>
  <r>
    <x v="1"/>
    <x v="2"/>
    <x v="13"/>
    <s v="SCOTT"/>
    <s v="REITMEIER"/>
    <x v="0"/>
    <x v="0"/>
  </r>
  <r>
    <x v="1"/>
    <x v="2"/>
    <x v="13"/>
    <s v="MICHELLE"/>
    <s v="RIESTERER"/>
    <x v="0"/>
    <x v="1"/>
  </r>
  <r>
    <x v="1"/>
    <x v="2"/>
    <x v="13"/>
    <s v="KATHLEEN"/>
    <s v="RILEY"/>
    <x v="0"/>
    <x v="1"/>
  </r>
  <r>
    <x v="1"/>
    <x v="2"/>
    <x v="16"/>
    <s v="JENNIFER"/>
    <s v="RYAN"/>
    <x v="0"/>
    <x v="1"/>
  </r>
  <r>
    <x v="1"/>
    <x v="2"/>
    <x v="13"/>
    <s v="SCOTT"/>
    <s v="SACHTJEN"/>
    <x v="0"/>
    <x v="0"/>
  </r>
  <r>
    <x v="1"/>
    <x v="2"/>
    <x v="13"/>
    <s v="LINDA"/>
    <s v="TREVARTHEN"/>
    <x v="0"/>
    <x v="1"/>
  </r>
  <r>
    <x v="1"/>
    <x v="2"/>
    <x v="14"/>
    <s v="MATTHEW"/>
    <s v="TYE"/>
    <x v="0"/>
    <x v="0"/>
  </r>
  <r>
    <x v="1"/>
    <x v="2"/>
    <x v="13"/>
    <s v="ERIC"/>
    <s v="VOSBURG"/>
    <x v="0"/>
    <x v="0"/>
  </r>
  <r>
    <x v="1"/>
    <x v="2"/>
    <x v="13"/>
    <s v="BRADLEY"/>
    <s v="WARE"/>
    <x v="0"/>
    <x v="0"/>
  </r>
  <r>
    <x v="1"/>
    <x v="2"/>
    <x v="13"/>
    <s v="LISA"/>
    <s v="WING"/>
    <x v="0"/>
    <x v="1"/>
  </r>
  <r>
    <x v="1"/>
    <x v="2"/>
    <x v="14"/>
    <s v="MINDY"/>
    <s v="WINTER"/>
    <x v="0"/>
    <x v="1"/>
  </r>
  <r>
    <x v="0"/>
    <x v="1"/>
    <x v="17"/>
    <s v="CATHERINE"/>
    <s v="VAN HOVE"/>
    <x v="0"/>
    <x v="1"/>
  </r>
  <r>
    <x v="0"/>
    <x v="1"/>
    <x v="18"/>
    <s v="JAMES"/>
    <s v="POWELL"/>
    <x v="0"/>
    <x v="0"/>
  </r>
  <r>
    <x v="0"/>
    <x v="1"/>
    <x v="19"/>
    <s v="THOMAS"/>
    <s v="DULL"/>
    <x v="0"/>
    <x v="0"/>
  </r>
  <r>
    <x v="1"/>
    <x v="2"/>
    <x v="20"/>
    <s v="JUSTIN"/>
    <s v="ADSIT"/>
    <x v="0"/>
    <x v="0"/>
  </r>
  <r>
    <x v="1"/>
    <x v="2"/>
    <x v="20"/>
    <s v="MARIE"/>
    <s v="BURGETTE BACH"/>
    <x v="0"/>
    <x v="1"/>
  </r>
  <r>
    <x v="1"/>
    <x v="2"/>
    <x v="20"/>
    <s v="JOEL"/>
    <s v="HOLUM"/>
    <x v="0"/>
    <x v="0"/>
  </r>
  <r>
    <x v="1"/>
    <x v="2"/>
    <x v="20"/>
    <s v="ANTHONY"/>
    <s v="HORNUNG"/>
    <x v="0"/>
    <x v="0"/>
  </r>
  <r>
    <x v="1"/>
    <x v="2"/>
    <x v="20"/>
    <s v="COLLEEN"/>
    <s v="MICHELSON"/>
    <x v="0"/>
    <x v="1"/>
  </r>
  <r>
    <x v="1"/>
    <x v="2"/>
    <x v="20"/>
    <s v="HERBERT"/>
    <s v="MUELLER"/>
    <x v="0"/>
    <x v="0"/>
  </r>
  <r>
    <x v="1"/>
    <x v="2"/>
    <x v="20"/>
    <s v="THOMAS"/>
    <s v="PARR"/>
    <x v="0"/>
    <x v="0"/>
  </r>
  <r>
    <x v="1"/>
    <x v="2"/>
    <x v="20"/>
    <s v="DANIEL"/>
    <s v="ROMAN"/>
    <x v="0"/>
    <x v="0"/>
  </r>
  <r>
    <x v="1"/>
    <x v="2"/>
    <x v="20"/>
    <s v="BRIAN"/>
    <s v="SHAUL"/>
    <x v="0"/>
    <x v="0"/>
  </r>
  <r>
    <x v="1"/>
    <x v="2"/>
    <x v="20"/>
    <s v="TIMOTHY"/>
    <s v="SMITH"/>
    <x v="0"/>
    <x v="0"/>
  </r>
  <r>
    <x v="1"/>
    <x v="2"/>
    <x v="20"/>
    <s v="JILL"/>
    <s v="URSO"/>
    <x v="0"/>
    <x v="1"/>
  </r>
  <r>
    <x v="1"/>
    <x v="2"/>
    <x v="14"/>
    <s v="KELLY"/>
    <s v="DONAHUE"/>
    <x v="0"/>
    <x v="1"/>
  </r>
  <r>
    <x v="1"/>
    <x v="2"/>
    <x v="14"/>
    <s v="MARIANNE"/>
    <s v="FLYNN STATZ"/>
    <x v="0"/>
    <x v="1"/>
  </r>
  <r>
    <x v="1"/>
    <x v="2"/>
    <x v="8"/>
    <s v="JASON"/>
    <s v="FREEDMAN"/>
    <x v="0"/>
    <x v="0"/>
  </r>
  <r>
    <x v="1"/>
    <x v="2"/>
    <x v="14"/>
    <s v="JUNE"/>
    <s v="GROEHLER"/>
    <x v="0"/>
    <x v="1"/>
  </r>
  <r>
    <x v="1"/>
    <x v="2"/>
    <x v="14"/>
    <s v="MICHAEL"/>
    <s v="HANSON"/>
    <x v="0"/>
    <x v="0"/>
  </r>
  <r>
    <x v="1"/>
    <x v="2"/>
    <x v="14"/>
    <s v="DAVID"/>
    <s v="JUGOVICH"/>
    <x v="0"/>
    <x v="0"/>
  </r>
  <r>
    <x v="1"/>
    <x v="2"/>
    <x v="14"/>
    <s v="TREVOR"/>
    <s v="KNIGHT"/>
    <x v="2"/>
    <x v="0"/>
  </r>
  <r>
    <x v="1"/>
    <x v="2"/>
    <x v="8"/>
    <s v="JENNIFER"/>
    <s v="KRUEGER FAVOUR"/>
    <x v="0"/>
    <x v="1"/>
  </r>
  <r>
    <x v="1"/>
    <x v="2"/>
    <x v="14"/>
    <s v="DAVID"/>
    <s v="MCCAW"/>
    <x v="0"/>
    <x v="0"/>
  </r>
  <r>
    <x v="1"/>
    <x v="2"/>
    <x v="8"/>
    <s v="CORY"/>
    <s v="NELSON"/>
    <x v="0"/>
    <x v="0"/>
  </r>
  <r>
    <x v="1"/>
    <x v="2"/>
    <x v="8"/>
    <s v="JOHN"/>
    <s v="PATTERSON"/>
    <x v="0"/>
    <x v="0"/>
  </r>
  <r>
    <x v="1"/>
    <x v="2"/>
    <x v="14"/>
    <s v="TIMOTHY"/>
    <s v="PEREGOY"/>
    <x v="0"/>
    <x v="0"/>
  </r>
  <r>
    <x v="1"/>
    <x v="2"/>
    <x v="14"/>
    <s v="JOHN"/>
    <s v="RADOVAN"/>
    <x v="0"/>
    <x v="0"/>
  </r>
  <r>
    <x v="1"/>
    <x v="2"/>
    <x v="14"/>
    <s v="MELISSA"/>
    <s v="SCHIFERL"/>
    <x v="0"/>
    <x v="1"/>
  </r>
  <r>
    <x v="1"/>
    <x v="2"/>
    <x v="14"/>
    <s v="JOEY"/>
    <s v="SKENANDORE"/>
    <x v="4"/>
    <x v="0"/>
  </r>
  <r>
    <x v="1"/>
    <x v="2"/>
    <x v="16"/>
    <s v="ERIC"/>
    <s v="TRIPKE"/>
    <x v="0"/>
    <x v="0"/>
  </r>
  <r>
    <x v="0"/>
    <x v="1"/>
    <x v="21"/>
    <s v="JEFFREY"/>
    <s v="GONZALEZ"/>
    <x v="3"/>
    <x v="0"/>
  </r>
  <r>
    <x v="0"/>
    <x v="1"/>
    <x v="21"/>
    <s v="ERIK"/>
    <s v="LARSON"/>
    <x v="0"/>
    <x v="0"/>
  </r>
  <r>
    <x v="0"/>
    <x v="1"/>
    <x v="21"/>
    <s v="TXUJCI"/>
    <s v="XIONG"/>
    <x v="1"/>
    <x v="0"/>
  </r>
  <r>
    <x v="0"/>
    <x v="1"/>
    <x v="21"/>
    <s v="MICHAEL"/>
    <s v="YOSS"/>
    <x v="0"/>
    <x v="0"/>
  </r>
  <r>
    <x v="0"/>
    <x v="1"/>
    <x v="22"/>
    <s v="SUZANNE"/>
    <s v="FICHTEL"/>
    <x v="0"/>
    <x v="1"/>
  </r>
  <r>
    <x v="0"/>
    <x v="1"/>
    <x v="22"/>
    <s v="THERESA"/>
    <s v="GENIN"/>
    <x v="0"/>
    <x v="1"/>
  </r>
  <r>
    <x v="1"/>
    <x v="2"/>
    <x v="23"/>
    <s v="JOSHUA"/>
    <s v="ACKER"/>
    <x v="0"/>
    <x v="0"/>
  </r>
  <r>
    <x v="1"/>
    <x v="2"/>
    <x v="23"/>
    <s v="NORA"/>
    <s v="ADAMS"/>
    <x v="0"/>
    <x v="1"/>
  </r>
  <r>
    <x v="1"/>
    <x v="2"/>
    <x v="23"/>
    <s v="KIMBERLY"/>
    <s v="ALAN"/>
    <x v="0"/>
    <x v="1"/>
  </r>
  <r>
    <x v="1"/>
    <x v="2"/>
    <x v="23"/>
    <s v="BERNARD"/>
    <s v="ALBRIGHT"/>
    <x v="0"/>
    <x v="0"/>
  </r>
  <r>
    <x v="1"/>
    <x v="2"/>
    <x v="23"/>
    <s v="MARK"/>
    <s v="ALLEN"/>
    <x v="2"/>
    <x v="0"/>
  </r>
  <r>
    <x v="1"/>
    <x v="2"/>
    <x v="16"/>
    <s v="MICHAEL"/>
    <s v="ALVAREZ"/>
    <x v="3"/>
    <x v="0"/>
  </r>
  <r>
    <x v="1"/>
    <x v="2"/>
    <x v="23"/>
    <s v="RONALD"/>
    <s v="ALVAREZ"/>
    <x v="3"/>
    <x v="0"/>
  </r>
  <r>
    <x v="1"/>
    <x v="2"/>
    <x v="23"/>
    <s v="AMANDA"/>
    <s v="ANALLA"/>
    <x v="3"/>
    <x v="1"/>
  </r>
  <r>
    <x v="1"/>
    <x v="2"/>
    <x v="23"/>
    <s v="MATTHEW"/>
    <s v="AURES"/>
    <x v="0"/>
    <x v="0"/>
  </r>
  <r>
    <x v="1"/>
    <x v="2"/>
    <x v="23"/>
    <s v="LINDA"/>
    <s v="BAEHMANN"/>
    <x v="0"/>
    <x v="1"/>
  </r>
  <r>
    <x v="1"/>
    <x v="2"/>
    <x v="23"/>
    <s v="SARA"/>
    <s v="BAILEY"/>
    <x v="0"/>
    <x v="1"/>
  </r>
  <r>
    <x v="1"/>
    <x v="2"/>
    <x v="16"/>
    <s v="MATTHEW"/>
    <s v="BAKER"/>
    <x v="0"/>
    <x v="0"/>
  </r>
  <r>
    <x v="1"/>
    <x v="2"/>
    <x v="23"/>
    <s v="DEAN"/>
    <s v="BALDUKAS"/>
    <x v="0"/>
    <x v="0"/>
  </r>
  <r>
    <x v="1"/>
    <x v="2"/>
    <x v="23"/>
    <s v="MICHAEL"/>
    <s v="BARCHESKI"/>
    <x v="0"/>
    <x v="0"/>
  </r>
  <r>
    <x v="1"/>
    <x v="2"/>
    <x v="23"/>
    <s v="TRAVIS"/>
    <s v="BARE"/>
    <x v="2"/>
    <x v="0"/>
  </r>
  <r>
    <x v="1"/>
    <x v="2"/>
    <x v="23"/>
    <s v="JASON"/>
    <s v="BAUMGART"/>
    <x v="0"/>
    <x v="0"/>
  </r>
  <r>
    <x v="1"/>
    <x v="2"/>
    <x v="23"/>
    <s v="MICHAEL"/>
    <s v="BEATTY"/>
    <x v="0"/>
    <x v="0"/>
  </r>
  <r>
    <x v="1"/>
    <x v="2"/>
    <x v="23"/>
    <s v="CARLIN"/>
    <s v="BECKER"/>
    <x v="0"/>
    <x v="1"/>
  </r>
  <r>
    <x v="1"/>
    <x v="2"/>
    <x v="16"/>
    <s v="NATHAN"/>
    <s v="BECKER"/>
    <x v="0"/>
    <x v="0"/>
  </r>
  <r>
    <x v="1"/>
    <x v="2"/>
    <x v="23"/>
    <s v="ANDREW"/>
    <s v="BECKFIELD"/>
    <x v="4"/>
    <x v="0"/>
  </r>
  <r>
    <x v="1"/>
    <x v="2"/>
    <x v="23"/>
    <s v="SARAH"/>
    <s v="BOESPFLUG"/>
    <x v="0"/>
    <x v="1"/>
  </r>
  <r>
    <x v="1"/>
    <x v="2"/>
    <x v="23"/>
    <s v="JOHN"/>
    <s v="BOESPFLUG"/>
    <x v="0"/>
    <x v="0"/>
  </r>
  <r>
    <x v="1"/>
    <x v="2"/>
    <x v="23"/>
    <s v="TARA"/>
    <s v="BOLDEBUCK"/>
    <x v="0"/>
    <x v="1"/>
  </r>
  <r>
    <x v="1"/>
    <x v="2"/>
    <x v="23"/>
    <s v="DANIEL"/>
    <s v="BORTH"/>
    <x v="0"/>
    <x v="0"/>
  </r>
  <r>
    <x v="1"/>
    <x v="2"/>
    <x v="23"/>
    <s v="JOSHUA"/>
    <s v="BOWER"/>
    <x v="0"/>
    <x v="0"/>
  </r>
  <r>
    <x v="1"/>
    <x v="2"/>
    <x v="23"/>
    <s v="AMY"/>
    <s v="BRAMLETT"/>
    <x v="0"/>
    <x v="1"/>
  </r>
  <r>
    <x v="1"/>
    <x v="2"/>
    <x v="23"/>
    <s v="SAMUEL"/>
    <s v="BRIER"/>
    <x v="0"/>
    <x v="0"/>
  </r>
  <r>
    <x v="1"/>
    <x v="2"/>
    <x v="23"/>
    <s v="KENNETH"/>
    <s v="BROWN"/>
    <x v="0"/>
    <x v="0"/>
  </r>
  <r>
    <x v="1"/>
    <x v="2"/>
    <x v="23"/>
    <s v="ANDREW"/>
    <s v="BRUCE"/>
    <x v="0"/>
    <x v="0"/>
  </r>
  <r>
    <x v="1"/>
    <x v="2"/>
    <x v="23"/>
    <s v="RICHARD"/>
    <s v="BRUESS"/>
    <x v="0"/>
    <x v="0"/>
  </r>
  <r>
    <x v="1"/>
    <x v="2"/>
    <x v="23"/>
    <s v="JOSEPH"/>
    <s v="BUCCELLATO"/>
    <x v="0"/>
    <x v="0"/>
  </r>
  <r>
    <x v="1"/>
    <x v="2"/>
    <x v="23"/>
    <s v="DOROTEO"/>
    <s v="CANO"/>
    <x v="3"/>
    <x v="0"/>
  </r>
  <r>
    <x v="1"/>
    <x v="2"/>
    <x v="23"/>
    <s v="DAVID"/>
    <s v="WHITE"/>
    <x v="0"/>
    <x v="0"/>
  </r>
  <r>
    <x v="1"/>
    <x v="2"/>
    <x v="23"/>
    <s v="KATHRYN"/>
    <s v="WAHL"/>
    <x v="0"/>
    <x v="1"/>
  </r>
  <r>
    <x v="1"/>
    <x v="2"/>
    <x v="23"/>
    <s v="JOHN"/>
    <s v="CHRISTIAN"/>
    <x v="0"/>
    <x v="0"/>
  </r>
  <r>
    <x v="1"/>
    <x v="2"/>
    <x v="23"/>
    <s v="STEVEN"/>
    <s v="CHVALA"/>
    <x v="0"/>
    <x v="0"/>
  </r>
  <r>
    <x v="1"/>
    <x v="2"/>
    <x v="23"/>
    <s v="DUSTIN"/>
    <s v="CLARK"/>
    <x v="0"/>
    <x v="0"/>
  </r>
  <r>
    <x v="1"/>
    <x v="2"/>
    <x v="23"/>
    <s v="JACOB"/>
    <s v="CONRAD"/>
    <x v="2"/>
    <x v="0"/>
  </r>
  <r>
    <x v="1"/>
    <x v="2"/>
    <x v="23"/>
    <s v="CARREN"/>
    <s v="CORCORAN"/>
    <x v="0"/>
    <x v="1"/>
  </r>
  <r>
    <x v="1"/>
    <x v="2"/>
    <x v="23"/>
    <s v="KEVIN"/>
    <s v="COSTIN"/>
    <x v="0"/>
    <x v="0"/>
  </r>
  <r>
    <x v="1"/>
    <x v="2"/>
    <x v="23"/>
    <s v="ANDRYA"/>
    <s v="COUTTS"/>
    <x v="3"/>
    <x v="1"/>
  </r>
  <r>
    <x v="1"/>
    <x v="2"/>
    <x v="23"/>
    <s v="THOMAS"/>
    <s v="COYNE"/>
    <x v="0"/>
    <x v="0"/>
  </r>
  <r>
    <x v="1"/>
    <x v="2"/>
    <x v="23"/>
    <s v="JUSTIN"/>
    <s v="CREECH"/>
    <x v="2"/>
    <x v="0"/>
  </r>
  <r>
    <x v="1"/>
    <x v="2"/>
    <x v="23"/>
    <s v="CHAD"/>
    <s v="CROSE"/>
    <x v="0"/>
    <x v="0"/>
  </r>
  <r>
    <x v="1"/>
    <x v="2"/>
    <x v="23"/>
    <s v="DANA"/>
    <s v="CUMMINGS"/>
    <x v="0"/>
    <x v="1"/>
  </r>
  <r>
    <x v="1"/>
    <x v="2"/>
    <x v="23"/>
    <s v="THOMAS"/>
    <s v="DAHMS"/>
    <x v="0"/>
    <x v="0"/>
  </r>
  <r>
    <x v="1"/>
    <x v="2"/>
    <x v="23"/>
    <s v="PAUL"/>
    <s v="DAILEY"/>
    <x v="0"/>
    <x v="0"/>
  </r>
  <r>
    <x v="1"/>
    <x v="2"/>
    <x v="23"/>
    <s v="MICHAEL"/>
    <s v="DAVENPORT"/>
    <x v="0"/>
    <x v="0"/>
  </r>
  <r>
    <x v="1"/>
    <x v="2"/>
    <x v="13"/>
    <s v="GLENN"/>
    <s v="DAVIS"/>
    <x v="0"/>
    <x v="0"/>
  </r>
  <r>
    <x v="1"/>
    <x v="2"/>
    <x v="23"/>
    <s v="DAVID"/>
    <s v="DEXHEIMER"/>
    <x v="0"/>
    <x v="0"/>
  </r>
  <r>
    <x v="1"/>
    <x v="2"/>
    <x v="23"/>
    <s v="ERIC"/>
    <s v="DISCH"/>
    <x v="0"/>
    <x v="0"/>
  </r>
  <r>
    <x v="1"/>
    <x v="2"/>
    <x v="23"/>
    <s v="CHANDA"/>
    <s v="DOLSEN"/>
    <x v="0"/>
    <x v="1"/>
  </r>
  <r>
    <x v="1"/>
    <x v="2"/>
    <x v="23"/>
    <s v="JAMES"/>
    <s v="DONNELL"/>
    <x v="0"/>
    <x v="0"/>
  </r>
  <r>
    <x v="1"/>
    <x v="2"/>
    <x v="23"/>
    <s v="CHRISTOPHER"/>
    <s v="DORNAN"/>
    <x v="0"/>
    <x v="0"/>
  </r>
  <r>
    <x v="1"/>
    <x v="2"/>
    <x v="23"/>
    <s v="KELLY"/>
    <s v="DOUGHERTY"/>
    <x v="0"/>
    <x v="1"/>
  </r>
  <r>
    <x v="1"/>
    <x v="2"/>
    <x v="16"/>
    <s v="STEPHANIE"/>
    <s v="DRESCHER"/>
    <x v="0"/>
    <x v="1"/>
  </r>
  <r>
    <x v="1"/>
    <x v="2"/>
    <x v="23"/>
    <s v="JON"/>
    <s v="DROLLINGER"/>
    <x v="0"/>
    <x v="0"/>
  </r>
  <r>
    <x v="1"/>
    <x v="2"/>
    <x v="23"/>
    <s v="PATRICIA"/>
    <s v="DRURY"/>
    <x v="4"/>
    <x v="1"/>
  </r>
  <r>
    <x v="1"/>
    <x v="2"/>
    <x v="23"/>
    <s v="KEVIN"/>
    <s v="DUNNINGTON"/>
    <x v="0"/>
    <x v="0"/>
  </r>
  <r>
    <x v="1"/>
    <x v="2"/>
    <x v="23"/>
    <s v="BRYAN"/>
    <s v="DYER"/>
    <x v="0"/>
    <x v="0"/>
  </r>
  <r>
    <x v="1"/>
    <x v="2"/>
    <x v="23"/>
    <s v="HEATHER"/>
    <s v="DZICK"/>
    <x v="2"/>
    <x v="1"/>
  </r>
  <r>
    <x v="1"/>
    <x v="2"/>
    <x v="23"/>
    <s v="JORDAN"/>
    <s v="EBNER"/>
    <x v="0"/>
    <x v="1"/>
  </r>
  <r>
    <x v="1"/>
    <x v="2"/>
    <x v="23"/>
    <s v="KRISTIN"/>
    <s v="ELLIOTT"/>
    <x v="0"/>
    <x v="1"/>
  </r>
  <r>
    <x v="1"/>
    <x v="2"/>
    <x v="23"/>
    <s v="NICHOLAS"/>
    <s v="EULL"/>
    <x v="0"/>
    <x v="0"/>
  </r>
  <r>
    <x v="1"/>
    <x v="2"/>
    <x v="23"/>
    <s v="MICHAEL"/>
    <s v="EVANS"/>
    <x v="2"/>
    <x v="0"/>
  </r>
  <r>
    <x v="1"/>
    <x v="2"/>
    <x v="13"/>
    <s v="LISA"/>
    <s v="FAHRENBRUCH"/>
    <x v="0"/>
    <x v="1"/>
  </r>
  <r>
    <x v="1"/>
    <x v="2"/>
    <x v="23"/>
    <s v="SCOTT"/>
    <s v="FAVOUR"/>
    <x v="0"/>
    <x v="0"/>
  </r>
  <r>
    <x v="1"/>
    <x v="2"/>
    <x v="23"/>
    <s v="RYAN"/>
    <s v="FINNEGAN"/>
    <x v="0"/>
    <x v="0"/>
  </r>
  <r>
    <x v="1"/>
    <x v="2"/>
    <x v="23"/>
    <s v="THEODORE"/>
    <s v="FONDRK"/>
    <x v="0"/>
    <x v="0"/>
  </r>
  <r>
    <x v="1"/>
    <x v="2"/>
    <x v="23"/>
    <s v="RICARDO"/>
    <s v="FRANCO"/>
    <x v="3"/>
    <x v="0"/>
  </r>
  <r>
    <x v="1"/>
    <x v="2"/>
    <x v="23"/>
    <s v="ZULMA"/>
    <s v="FRANCO"/>
    <x v="3"/>
    <x v="1"/>
  </r>
  <r>
    <x v="1"/>
    <x v="2"/>
    <x v="23"/>
    <s v="CHRISTOPHER"/>
    <s v="FRANK"/>
    <x v="0"/>
    <x v="0"/>
  </r>
  <r>
    <x v="1"/>
    <x v="2"/>
    <x v="23"/>
    <s v="MICHAEL"/>
    <s v="FRANKLIN"/>
    <x v="2"/>
    <x v="0"/>
  </r>
  <r>
    <x v="1"/>
    <x v="2"/>
    <x v="23"/>
    <s v="DANIEL"/>
    <s v="FREI"/>
    <x v="0"/>
    <x v="0"/>
  </r>
  <r>
    <x v="1"/>
    <x v="2"/>
    <x v="13"/>
    <s v="RICHARD"/>
    <s v="FRIDAY"/>
    <x v="0"/>
    <x v="0"/>
  </r>
  <r>
    <x v="1"/>
    <x v="2"/>
    <x v="23"/>
    <s v="JUSTIN"/>
    <s v="GARCIA"/>
    <x v="3"/>
    <x v="0"/>
  </r>
  <r>
    <x v="1"/>
    <x v="2"/>
    <x v="13"/>
    <s v="MANUEL"/>
    <s v="GATDULA"/>
    <x v="1"/>
    <x v="0"/>
  </r>
  <r>
    <x v="1"/>
    <x v="2"/>
    <x v="23"/>
    <s v="TANNER"/>
    <s v="GERSTNER"/>
    <x v="0"/>
    <x v="0"/>
  </r>
  <r>
    <x v="1"/>
    <x v="2"/>
    <x v="23"/>
    <s v="RYAN"/>
    <s v="GIBSON"/>
    <x v="0"/>
    <x v="0"/>
  </r>
  <r>
    <x v="1"/>
    <x v="2"/>
    <x v="23"/>
    <s v="RENE"/>
    <s v="GONZALEZ"/>
    <x v="3"/>
    <x v="0"/>
  </r>
  <r>
    <x v="1"/>
    <x v="2"/>
    <x v="23"/>
    <s v="MICHAEL"/>
    <s v="GOODCHILD"/>
    <x v="0"/>
    <x v="0"/>
  </r>
  <r>
    <x v="1"/>
    <x v="2"/>
    <x v="23"/>
    <s v="JOHN"/>
    <s v="GRAY"/>
    <x v="0"/>
    <x v="0"/>
  </r>
  <r>
    <x v="1"/>
    <x v="2"/>
    <x v="23"/>
    <s v="TYLER"/>
    <s v="GRIGG"/>
    <x v="0"/>
    <x v="0"/>
  </r>
  <r>
    <x v="1"/>
    <x v="2"/>
    <x v="23"/>
    <s v="WADE"/>
    <s v="GUMMIN"/>
    <x v="0"/>
    <x v="0"/>
  </r>
  <r>
    <x v="1"/>
    <x v="2"/>
    <x v="23"/>
    <s v="ZACHARY"/>
    <s v="HAGGERTY"/>
    <x v="0"/>
    <x v="0"/>
  </r>
  <r>
    <x v="1"/>
    <x v="2"/>
    <x v="16"/>
    <s v="MEG"/>
    <s v="HAMILTON"/>
    <x v="0"/>
    <x v="1"/>
  </r>
  <r>
    <x v="1"/>
    <x v="2"/>
    <x v="13"/>
    <s v="DANIEL"/>
    <s v="HAMILTON"/>
    <x v="0"/>
    <x v="0"/>
  </r>
  <r>
    <x v="1"/>
    <x v="2"/>
    <x v="23"/>
    <s v="GREGORY"/>
    <s v="HANSON"/>
    <x v="0"/>
    <x v="0"/>
  </r>
  <r>
    <x v="1"/>
    <x v="2"/>
    <x v="23"/>
    <s v="JESSE"/>
    <s v="HARMAN"/>
    <x v="0"/>
    <x v="0"/>
  </r>
  <r>
    <x v="1"/>
    <x v="2"/>
    <x v="16"/>
    <s v="KIPP"/>
    <s v="HARTMAN"/>
    <x v="0"/>
    <x v="0"/>
  </r>
  <r>
    <x v="1"/>
    <x v="2"/>
    <x v="23"/>
    <s v="GABRIEL"/>
    <s v="HECK"/>
    <x v="0"/>
    <x v="0"/>
  </r>
  <r>
    <x v="1"/>
    <x v="2"/>
    <x v="23"/>
    <s v="JULIA"/>
    <s v="HELBACH"/>
    <x v="0"/>
    <x v="1"/>
  </r>
  <r>
    <x v="1"/>
    <x v="2"/>
    <x v="23"/>
    <s v="CARRIE"/>
    <s v="HEMMING-COTTER"/>
    <x v="0"/>
    <x v="1"/>
  </r>
  <r>
    <x v="1"/>
    <x v="2"/>
    <x v="23"/>
    <s v="RYAN"/>
    <s v="HENDERSON"/>
    <x v="0"/>
    <x v="0"/>
  </r>
  <r>
    <x v="1"/>
    <x v="2"/>
    <x v="23"/>
    <s v="RHONDA"/>
    <s v="HENNESSEY"/>
    <x v="0"/>
    <x v="1"/>
  </r>
  <r>
    <x v="1"/>
    <x v="2"/>
    <x v="23"/>
    <s v="CHRISTINA"/>
    <s v="HILL"/>
    <x v="0"/>
    <x v="1"/>
  </r>
  <r>
    <x v="1"/>
    <x v="2"/>
    <x v="23"/>
    <s v="BLAKE"/>
    <s v="HOEFS"/>
    <x v="0"/>
    <x v="0"/>
  </r>
  <r>
    <x v="1"/>
    <x v="2"/>
    <x v="23"/>
    <s v="KELLY"/>
    <s v="HOEFT"/>
    <x v="0"/>
    <x v="1"/>
  </r>
  <r>
    <x v="1"/>
    <x v="2"/>
    <x v="20"/>
    <s v="JOANNA"/>
    <s v="HOLLENBACK"/>
    <x v="4"/>
    <x v="1"/>
  </r>
  <r>
    <x v="1"/>
    <x v="2"/>
    <x v="23"/>
    <s v="CARY"/>
    <s v="HOUSE"/>
    <x v="0"/>
    <x v="0"/>
  </r>
  <r>
    <x v="1"/>
    <x v="2"/>
    <x v="23"/>
    <s v="EMILY"/>
    <s v="HOUSE"/>
    <x v="0"/>
    <x v="1"/>
  </r>
  <r>
    <x v="1"/>
    <x v="2"/>
    <x v="23"/>
    <s v="DEREK"/>
    <s v="HUBER"/>
    <x v="0"/>
    <x v="0"/>
  </r>
  <r>
    <x v="1"/>
    <x v="2"/>
    <x v="23"/>
    <s v="LIVIA"/>
    <s v="NOVITZKE"/>
    <x v="0"/>
    <x v="1"/>
  </r>
  <r>
    <x v="1"/>
    <x v="2"/>
    <x v="23"/>
    <s v="RYAN"/>
    <s v="JENNISSEN"/>
    <x v="0"/>
    <x v="0"/>
  </r>
  <r>
    <x v="1"/>
    <x v="2"/>
    <x v="23"/>
    <s v="RODERICK"/>
    <s v="JOHNSON"/>
    <x v="2"/>
    <x v="0"/>
  </r>
  <r>
    <x v="1"/>
    <x v="2"/>
    <x v="23"/>
    <s v="DEON"/>
    <s v="JOHNSON"/>
    <x v="2"/>
    <x v="0"/>
  </r>
  <r>
    <x v="1"/>
    <x v="2"/>
    <x v="13"/>
    <s v="CALEB"/>
    <s v="JOHNSON"/>
    <x v="0"/>
    <x v="0"/>
  </r>
  <r>
    <x v="1"/>
    <x v="2"/>
    <x v="23"/>
    <s v="CHAD"/>
    <s v="JOSWIAK"/>
    <x v="0"/>
    <x v="0"/>
  </r>
  <r>
    <x v="1"/>
    <x v="2"/>
    <x v="23"/>
    <s v="KRAIG"/>
    <s v="KALKA"/>
    <x v="0"/>
    <x v="0"/>
  </r>
  <r>
    <x v="1"/>
    <x v="2"/>
    <x v="23"/>
    <s v="CALEB"/>
    <s v="KELLER"/>
    <x v="0"/>
    <x v="0"/>
  </r>
  <r>
    <x v="1"/>
    <x v="2"/>
    <x v="13"/>
    <s v="SHAWN"/>
    <s v="KELLY"/>
    <x v="0"/>
    <x v="0"/>
  </r>
  <r>
    <x v="1"/>
    <x v="2"/>
    <x v="23"/>
    <s v="MATTHEW"/>
    <s v="KENNY"/>
    <x v="0"/>
    <x v="0"/>
  </r>
  <r>
    <x v="1"/>
    <x v="2"/>
    <x v="23"/>
    <s v="CHRISTOPHER"/>
    <s v="KEYS"/>
    <x v="0"/>
    <x v="0"/>
  </r>
  <r>
    <x v="1"/>
    <x v="2"/>
    <x v="23"/>
    <s v="AMY"/>
    <s v="KLEINFELDT"/>
    <x v="0"/>
    <x v="1"/>
  </r>
  <r>
    <x v="1"/>
    <x v="2"/>
    <x v="23"/>
    <s v="ADAM"/>
    <s v="KNEUBUHLER"/>
    <x v="0"/>
    <x v="0"/>
  </r>
  <r>
    <x v="1"/>
    <x v="2"/>
    <x v="23"/>
    <s v="KRAIG"/>
    <s v="KNUTSON"/>
    <x v="0"/>
    <x v="0"/>
  </r>
  <r>
    <x v="1"/>
    <x v="2"/>
    <x v="23"/>
    <s v="CHRISTOPHER"/>
    <s v="KOBINSKY"/>
    <x v="0"/>
    <x v="0"/>
  </r>
  <r>
    <x v="1"/>
    <x v="2"/>
    <x v="23"/>
    <s v="MEGAN"/>
    <s v="LANPHEAR"/>
    <x v="0"/>
    <x v="1"/>
  </r>
  <r>
    <x v="1"/>
    <x v="2"/>
    <x v="23"/>
    <s v="ERIK"/>
    <s v="LEE"/>
    <x v="3"/>
    <x v="0"/>
  </r>
  <r>
    <x v="1"/>
    <x v="2"/>
    <x v="23"/>
    <s v="CATHERINE"/>
    <s v="LEEREK"/>
    <x v="0"/>
    <x v="1"/>
  </r>
  <r>
    <x v="1"/>
    <x v="2"/>
    <x v="23"/>
    <s v="CAREY"/>
    <s v="LEEREK"/>
    <x v="0"/>
    <x v="1"/>
  </r>
  <r>
    <x v="1"/>
    <x v="2"/>
    <x v="23"/>
    <s v="LUKE"/>
    <s v="LENGFELD"/>
    <x v="0"/>
    <x v="0"/>
  </r>
  <r>
    <x v="1"/>
    <x v="2"/>
    <x v="23"/>
    <s v="AMELIA"/>
    <s v="LEVETT"/>
    <x v="0"/>
    <x v="1"/>
  </r>
  <r>
    <x v="1"/>
    <x v="2"/>
    <x v="23"/>
    <s v="ANDRE"/>
    <s v="LEWIS"/>
    <x v="2"/>
    <x v="0"/>
  </r>
  <r>
    <x v="1"/>
    <x v="2"/>
    <x v="23"/>
    <s v="REBECCA"/>
    <s v="LINDSEY"/>
    <x v="0"/>
    <x v="1"/>
  </r>
  <r>
    <x v="1"/>
    <x v="2"/>
    <x v="23"/>
    <s v="TIMOTHY"/>
    <s v="LISTON"/>
    <x v="0"/>
    <x v="0"/>
  </r>
  <r>
    <x v="1"/>
    <x v="2"/>
    <x v="23"/>
    <s v="TERRENCE"/>
    <s v="LOOS"/>
    <x v="0"/>
    <x v="0"/>
  </r>
  <r>
    <x v="1"/>
    <x v="2"/>
    <x v="23"/>
    <s v="JAVIER"/>
    <s v="LOREDO"/>
    <x v="2"/>
    <x v="0"/>
  </r>
  <r>
    <x v="1"/>
    <x v="2"/>
    <x v="23"/>
    <s v="MICHAEL"/>
    <s v="LOVE"/>
    <x v="0"/>
    <x v="0"/>
  </r>
  <r>
    <x v="1"/>
    <x v="2"/>
    <x v="23"/>
    <s v="KRISTA"/>
    <s v="LUEDTKE"/>
    <x v="0"/>
    <x v="1"/>
  </r>
  <r>
    <x v="1"/>
    <x v="2"/>
    <x v="23"/>
    <s v="NATHANIEL"/>
    <s v="LUJAN"/>
    <x v="3"/>
    <x v="0"/>
  </r>
  <r>
    <x v="1"/>
    <x v="2"/>
    <x v="23"/>
    <s v="STEPHEN"/>
    <s v="MACKESEY"/>
    <x v="0"/>
    <x v="0"/>
  </r>
  <r>
    <x v="1"/>
    <x v="2"/>
    <x v="23"/>
    <s v="MATTHEW"/>
    <s v="MAGOLAN"/>
    <x v="0"/>
    <x v="0"/>
  </r>
  <r>
    <x v="1"/>
    <x v="2"/>
    <x v="23"/>
    <s v="MICAELA"/>
    <s v="MAGSAMEN"/>
    <x v="0"/>
    <x v="1"/>
  </r>
  <r>
    <x v="1"/>
    <x v="2"/>
    <x v="16"/>
    <s v="ROSEMARIE"/>
    <s v="MANSAVAGE"/>
    <x v="1"/>
    <x v="1"/>
  </r>
  <r>
    <x v="1"/>
    <x v="2"/>
    <x v="23"/>
    <s v="MICHAEL"/>
    <s v="MARTIN"/>
    <x v="0"/>
    <x v="0"/>
  </r>
  <r>
    <x v="1"/>
    <x v="2"/>
    <x v="23"/>
    <s v="JOSE"/>
    <s v="MARTINEZ"/>
    <x v="3"/>
    <x v="0"/>
  </r>
  <r>
    <x v="1"/>
    <x v="2"/>
    <x v="23"/>
    <s v="SONNY"/>
    <s v="MARTINEZ"/>
    <x v="3"/>
    <x v="0"/>
  </r>
  <r>
    <x v="1"/>
    <x v="2"/>
    <x v="23"/>
    <s v="CHRISTOPHER"/>
    <s v="MARZULLO"/>
    <x v="0"/>
    <x v="0"/>
  </r>
  <r>
    <x v="1"/>
    <x v="2"/>
    <x v="23"/>
    <s v="CHRISTOPHER"/>
    <s v="MASTERSON"/>
    <x v="0"/>
    <x v="0"/>
  </r>
  <r>
    <x v="1"/>
    <x v="2"/>
    <x v="23"/>
    <s v="MICHAEL"/>
    <s v="MAWHINNEY"/>
    <x v="0"/>
    <x v="0"/>
  </r>
  <r>
    <x v="1"/>
    <x v="2"/>
    <x v="13"/>
    <s v="JAMES"/>
    <s v="MCDERMOTT"/>
    <x v="0"/>
    <x v="0"/>
  </r>
  <r>
    <x v="1"/>
    <x v="2"/>
    <x v="23"/>
    <s v="JASON"/>
    <s v="MCGEE"/>
    <x v="0"/>
    <x v="0"/>
  </r>
  <r>
    <x v="1"/>
    <x v="2"/>
    <x v="23"/>
    <s v="SARAH"/>
    <s v="MCLAUGHLIN"/>
    <x v="0"/>
    <x v="1"/>
  </r>
  <r>
    <x v="1"/>
    <x v="2"/>
    <x v="23"/>
    <s v="JESSICA"/>
    <s v="SOSOKA"/>
    <x v="0"/>
    <x v="1"/>
  </r>
  <r>
    <x v="1"/>
    <x v="2"/>
    <x v="23"/>
    <s v="DAVID"/>
    <s v="MERTZ"/>
    <x v="0"/>
    <x v="0"/>
  </r>
  <r>
    <x v="1"/>
    <x v="2"/>
    <x v="13"/>
    <s v="KIMBERLY"/>
    <s v="MEYER"/>
    <x v="0"/>
    <x v="1"/>
  </r>
  <r>
    <x v="1"/>
    <x v="2"/>
    <x v="23"/>
    <s v="JARED"/>
    <s v="PRADO"/>
    <x v="3"/>
    <x v="0"/>
  </r>
  <r>
    <x v="1"/>
    <x v="2"/>
    <x v="23"/>
    <s v="JIMMY"/>
    <s v="MILTON"/>
    <x v="2"/>
    <x v="0"/>
  </r>
  <r>
    <x v="1"/>
    <x v="2"/>
    <x v="23"/>
    <s v="ELISABETH"/>
    <s v="MISENER"/>
    <x v="0"/>
    <x v="1"/>
  </r>
  <r>
    <x v="1"/>
    <x v="2"/>
    <x v="23"/>
    <s v="STUART"/>
    <s v="MOESER"/>
    <x v="4"/>
    <x v="0"/>
  </r>
  <r>
    <x v="1"/>
    <x v="2"/>
    <x v="23"/>
    <s v="LESTER"/>
    <s v="MOORE"/>
    <x v="2"/>
    <x v="0"/>
  </r>
  <r>
    <x v="1"/>
    <x v="2"/>
    <x v="23"/>
    <s v="JAMES"/>
    <s v="MOROVIC"/>
    <x v="0"/>
    <x v="0"/>
  </r>
  <r>
    <x v="1"/>
    <x v="2"/>
    <x v="23"/>
    <s v="BRANDON"/>
    <s v="MORTENSON"/>
    <x v="0"/>
    <x v="0"/>
  </r>
  <r>
    <x v="1"/>
    <x v="2"/>
    <x v="23"/>
    <s v="KENNETH"/>
    <s v="MOSLEY"/>
    <x v="2"/>
    <x v="0"/>
  </r>
  <r>
    <x v="1"/>
    <x v="2"/>
    <x v="23"/>
    <s v="ANDREW"/>
    <s v="MUIR"/>
    <x v="0"/>
    <x v="0"/>
  </r>
  <r>
    <x v="1"/>
    <x v="2"/>
    <x v="23"/>
    <s v="KENNETH"/>
    <s v="MULRY"/>
    <x v="0"/>
    <x v="0"/>
  </r>
  <r>
    <x v="1"/>
    <x v="2"/>
    <x v="23"/>
    <s v="DANIEL"/>
    <s v="MURPHY"/>
    <x v="0"/>
    <x v="0"/>
  </r>
  <r>
    <x v="1"/>
    <x v="2"/>
    <x v="23"/>
    <s v="ANDREW"/>
    <s v="NAYLOR"/>
    <x v="0"/>
    <x v="0"/>
  </r>
  <r>
    <x v="1"/>
    <x v="2"/>
    <x v="23"/>
    <s v="WILLIAM"/>
    <s v="NEEDELMAN"/>
    <x v="0"/>
    <x v="0"/>
  </r>
  <r>
    <x v="1"/>
    <x v="2"/>
    <x v="23"/>
    <s v="COREY"/>
    <s v="NELSON"/>
    <x v="0"/>
    <x v="0"/>
  </r>
  <r>
    <x v="1"/>
    <x v="2"/>
    <x v="23"/>
    <s v="JODI"/>
    <s v="NELSON"/>
    <x v="0"/>
    <x v="1"/>
  </r>
  <r>
    <x v="1"/>
    <x v="2"/>
    <x v="23"/>
    <s v="ALEXANDRA"/>
    <s v="NIEVES-REYES"/>
    <x v="3"/>
    <x v="1"/>
  </r>
  <r>
    <x v="1"/>
    <x v="2"/>
    <x v="23"/>
    <s v="MATTHEW"/>
    <s v="OLSON"/>
    <x v="0"/>
    <x v="0"/>
  </r>
  <r>
    <x v="1"/>
    <x v="2"/>
    <x v="23"/>
    <s v="SHANE"/>
    <s v="OLSON"/>
    <x v="0"/>
    <x v="0"/>
  </r>
  <r>
    <x v="1"/>
    <x v="2"/>
    <x v="23"/>
    <s v="RYAN"/>
    <s v="ORVIS"/>
    <x v="0"/>
    <x v="0"/>
  </r>
  <r>
    <x v="1"/>
    <x v="2"/>
    <x v="23"/>
    <s v="BART"/>
    <s v="O'SHEA"/>
    <x v="0"/>
    <x v="0"/>
  </r>
  <r>
    <x v="1"/>
    <x v="2"/>
    <x v="23"/>
    <s v="MICHAEL"/>
    <s v="OTT"/>
    <x v="0"/>
    <x v="0"/>
  </r>
  <r>
    <x v="1"/>
    <x v="2"/>
    <x v="23"/>
    <s v="DUSTIN"/>
    <s v="PAILING"/>
    <x v="0"/>
    <x v="0"/>
  </r>
  <r>
    <x v="1"/>
    <x v="2"/>
    <x v="23"/>
    <s v="ALYSSA"/>
    <s v="PALMER"/>
    <x v="0"/>
    <x v="1"/>
  </r>
  <r>
    <x v="1"/>
    <x v="2"/>
    <x v="23"/>
    <s v="KRISTIN"/>
    <s v="HENDERSON"/>
    <x v="0"/>
    <x v="1"/>
  </r>
  <r>
    <x v="1"/>
    <x v="2"/>
    <x v="23"/>
    <s v="HOWARD"/>
    <s v="PAYNE"/>
    <x v="2"/>
    <x v="0"/>
  </r>
  <r>
    <x v="1"/>
    <x v="2"/>
    <x v="23"/>
    <s v="DON"/>
    <s v="PENLY"/>
    <x v="0"/>
    <x v="0"/>
  </r>
  <r>
    <x v="1"/>
    <x v="2"/>
    <x v="16"/>
    <s v="DANIEL"/>
    <s v="PEREZ"/>
    <x v="3"/>
    <x v="0"/>
  </r>
  <r>
    <x v="1"/>
    <x v="2"/>
    <x v="23"/>
    <s v="TYLER"/>
    <s v="PHILLIPS"/>
    <x v="0"/>
    <x v="0"/>
  </r>
  <r>
    <x v="1"/>
    <x v="2"/>
    <x v="13"/>
    <s v="GARY"/>
    <s v="PIHLAJA"/>
    <x v="0"/>
    <x v="0"/>
  </r>
  <r>
    <x v="1"/>
    <x v="2"/>
    <x v="23"/>
    <s v="RUSSELL"/>
    <s v="POLLARD"/>
    <x v="0"/>
    <x v="0"/>
  </r>
  <r>
    <x v="1"/>
    <x v="2"/>
    <x v="23"/>
    <s v="KELLY"/>
    <s v="POWERS"/>
    <x v="0"/>
    <x v="0"/>
  </r>
  <r>
    <x v="1"/>
    <x v="2"/>
    <x v="23"/>
    <s v="ERIC"/>
    <s v="PRAY"/>
    <x v="0"/>
    <x v="0"/>
  </r>
  <r>
    <x v="1"/>
    <x v="2"/>
    <x v="13"/>
    <s v="NORRA"/>
    <s v="STACHEL"/>
    <x v="0"/>
    <x v="1"/>
  </r>
  <r>
    <x v="1"/>
    <x v="2"/>
    <x v="23"/>
    <s v="ALISON"/>
    <s v="RADZICKI"/>
    <x v="0"/>
    <x v="1"/>
  </r>
  <r>
    <x v="1"/>
    <x v="2"/>
    <x v="23"/>
    <s v="JASON"/>
    <s v="RAMIREZ"/>
    <x v="2"/>
    <x v="0"/>
  </r>
  <r>
    <x v="1"/>
    <x v="2"/>
    <x v="23"/>
    <s v="DEANNA"/>
    <s v="REILLY"/>
    <x v="0"/>
    <x v="1"/>
  </r>
  <r>
    <x v="1"/>
    <x v="2"/>
    <x v="23"/>
    <s v="JACOB"/>
    <s v="RENO"/>
    <x v="0"/>
    <x v="0"/>
  </r>
  <r>
    <x v="1"/>
    <x v="2"/>
    <x v="23"/>
    <s v="WILLIAM"/>
    <s v="RENTMEESTER"/>
    <x v="0"/>
    <x v="0"/>
  </r>
  <r>
    <x v="1"/>
    <x v="2"/>
    <x v="23"/>
    <s v="DAVID"/>
    <s v="RETLICK"/>
    <x v="0"/>
    <x v="0"/>
  </r>
  <r>
    <x v="1"/>
    <x v="2"/>
    <x v="16"/>
    <s v="MICHAEL"/>
    <s v="RICHARDSON"/>
    <x v="2"/>
    <x v="0"/>
  </r>
  <r>
    <x v="1"/>
    <x v="2"/>
    <x v="23"/>
    <s v="HECTOR"/>
    <s v="RIVERA"/>
    <x v="3"/>
    <x v="0"/>
  </r>
  <r>
    <x v="1"/>
    <x v="2"/>
    <x v="23"/>
    <s v="MARCUS"/>
    <s v="ROBBINS"/>
    <x v="2"/>
    <x v="0"/>
  </r>
  <r>
    <x v="1"/>
    <x v="2"/>
    <x v="23"/>
    <s v="GREGORY"/>
    <s v="ROSSETTI"/>
    <x v="0"/>
    <x v="0"/>
  </r>
  <r>
    <x v="1"/>
    <x v="2"/>
    <x v="13"/>
    <s v="NICHOLAS"/>
    <s v="RYAN"/>
    <x v="0"/>
    <x v="0"/>
  </r>
  <r>
    <x v="1"/>
    <x v="2"/>
    <x v="23"/>
    <s v="COREY"/>
    <s v="SAFFOLD"/>
    <x v="2"/>
    <x v="0"/>
  </r>
  <r>
    <x v="1"/>
    <x v="2"/>
    <x v="23"/>
    <s v="EMILY"/>
    <s v="SAMSON"/>
    <x v="0"/>
    <x v="1"/>
  </r>
  <r>
    <x v="1"/>
    <x v="2"/>
    <x v="23"/>
    <s v="TRENTON"/>
    <s v="SCANLON"/>
    <x v="0"/>
    <x v="0"/>
  </r>
  <r>
    <x v="1"/>
    <x v="2"/>
    <x v="23"/>
    <s v="MICHAEL"/>
    <s v="SCHROEDL"/>
    <x v="0"/>
    <x v="0"/>
  </r>
  <r>
    <x v="1"/>
    <x v="2"/>
    <x v="23"/>
    <s v="BENJAMIN"/>
    <s v="SCHWARZ"/>
    <x v="0"/>
    <x v="0"/>
  </r>
  <r>
    <x v="1"/>
    <x v="2"/>
    <x v="23"/>
    <s v="NATALIE"/>
    <s v="DEIBEL"/>
    <x v="0"/>
    <x v="1"/>
  </r>
  <r>
    <x v="1"/>
    <x v="2"/>
    <x v="23"/>
    <s v="MICHAEL"/>
    <s v="ECKHARDT"/>
    <x v="0"/>
    <x v="0"/>
  </r>
  <r>
    <x v="1"/>
    <x v="2"/>
    <x v="23"/>
    <s v="JAMES"/>
    <s v="IMOEHL"/>
    <x v="0"/>
    <x v="0"/>
  </r>
  <r>
    <x v="1"/>
    <x v="2"/>
    <x v="23"/>
    <s v="LINDSAY"/>
    <s v="KAMNETZ"/>
    <x v="0"/>
    <x v="1"/>
  </r>
  <r>
    <x v="1"/>
    <x v="2"/>
    <x v="23"/>
    <s v="MICHAEL"/>
    <s v="MALLOY"/>
    <x v="0"/>
    <x v="0"/>
  </r>
  <r>
    <x v="1"/>
    <x v="2"/>
    <x v="23"/>
    <s v="TIERANIE"/>
    <s v="DE LA ROSA"/>
    <x v="0"/>
    <x v="1"/>
  </r>
  <r>
    <x v="1"/>
    <x v="2"/>
    <x v="23"/>
    <s v="JUSTIN"/>
    <s v="NELSEN"/>
    <x v="0"/>
    <x v="0"/>
  </r>
  <r>
    <x v="1"/>
    <x v="2"/>
    <x v="23"/>
    <s v="ALEXANDER"/>
    <s v="PFEIL"/>
    <x v="0"/>
    <x v="0"/>
  </r>
  <r>
    <x v="1"/>
    <x v="2"/>
    <x v="23"/>
    <s v="ANNA"/>
    <s v="WEICHMAN"/>
    <x v="0"/>
    <x v="1"/>
  </r>
  <r>
    <x v="1"/>
    <x v="2"/>
    <x v="23"/>
    <s v="DANIEL"/>
    <s v="SHERRICK"/>
    <x v="0"/>
    <x v="0"/>
  </r>
  <r>
    <x v="1"/>
    <x v="2"/>
    <x v="23"/>
    <s v="SARAH"/>
    <s v="SKOUG"/>
    <x v="0"/>
    <x v="1"/>
  </r>
  <r>
    <x v="1"/>
    <x v="2"/>
    <x v="23"/>
    <s v="LORE"/>
    <s v="VANG"/>
    <x v="1"/>
    <x v="0"/>
  </r>
  <r>
    <x v="1"/>
    <x v="2"/>
    <x v="23"/>
    <s v="TYRONE"/>
    <s v="CRATIC WILLIAMS"/>
    <x v="2"/>
    <x v="0"/>
  </r>
  <r>
    <x v="1"/>
    <x v="2"/>
    <x v="23"/>
    <s v="BRIAN"/>
    <s v="SHEEHY"/>
    <x v="0"/>
    <x v="0"/>
  </r>
  <r>
    <x v="1"/>
    <x v="2"/>
    <x v="23"/>
    <s v="ANDREW"/>
    <s v="SLAWEK"/>
    <x v="0"/>
    <x v="0"/>
  </r>
  <r>
    <x v="1"/>
    <x v="2"/>
    <x v="23"/>
    <s v="CORNELIUS"/>
    <s v="SMITH"/>
    <x v="2"/>
    <x v="0"/>
  </r>
  <r>
    <x v="1"/>
    <x v="2"/>
    <x v="23"/>
    <s v="KENNETH"/>
    <s v="SNODDY"/>
    <x v="2"/>
    <x v="0"/>
  </r>
  <r>
    <x v="1"/>
    <x v="2"/>
    <x v="23"/>
    <s v="GREGORY"/>
    <s v="SOSOKA"/>
    <x v="0"/>
    <x v="0"/>
  </r>
  <r>
    <x v="1"/>
    <x v="2"/>
    <x v="23"/>
    <s v="AMELIA"/>
    <s v="SOTO"/>
    <x v="0"/>
    <x v="1"/>
  </r>
  <r>
    <x v="1"/>
    <x v="2"/>
    <x v="20"/>
    <s v="CLINT"/>
    <s v="SPADE"/>
    <x v="0"/>
    <x v="0"/>
  </r>
  <r>
    <x v="1"/>
    <x v="2"/>
    <x v="23"/>
    <s v="ROBERTA"/>
    <s v="STELLICK"/>
    <x v="0"/>
    <x v="1"/>
  </r>
  <r>
    <x v="1"/>
    <x v="2"/>
    <x v="23"/>
    <s v="JOEL"/>
    <s v="STELTER"/>
    <x v="2"/>
    <x v="0"/>
  </r>
  <r>
    <x v="1"/>
    <x v="2"/>
    <x v="23"/>
    <s v="ANDREW"/>
    <s v="STRACHOTA"/>
    <x v="0"/>
    <x v="0"/>
  </r>
  <r>
    <x v="1"/>
    <x v="2"/>
    <x v="23"/>
    <s v="ANGELA"/>
    <s v="STRAKA"/>
    <x v="0"/>
    <x v="1"/>
  </r>
  <r>
    <x v="1"/>
    <x v="2"/>
    <x v="23"/>
    <s v="DANIEL"/>
    <s v="SWANSON"/>
    <x v="0"/>
    <x v="0"/>
  </r>
  <r>
    <x v="1"/>
    <x v="2"/>
    <x v="23"/>
    <s v="ANH"/>
    <s v="SWEENEY"/>
    <x v="1"/>
    <x v="1"/>
  </r>
  <r>
    <x v="1"/>
    <x v="2"/>
    <x v="16"/>
    <s v="THERESA"/>
    <s v="MAGYERA"/>
    <x v="0"/>
    <x v="1"/>
  </r>
  <r>
    <x v="1"/>
    <x v="2"/>
    <x v="23"/>
    <s v="SCOTT"/>
    <s v="TEMPLETON"/>
    <x v="0"/>
    <x v="0"/>
  </r>
  <r>
    <x v="1"/>
    <x v="2"/>
    <x v="23"/>
    <s v="CYNTHIA"/>
    <s v="THIESENHUSEN"/>
    <x v="0"/>
    <x v="1"/>
  </r>
  <r>
    <x v="1"/>
    <x v="2"/>
    <x v="23"/>
    <s v="EMILY"/>
    <s v="THOMPSON"/>
    <x v="0"/>
    <x v="1"/>
  </r>
  <r>
    <x v="1"/>
    <x v="2"/>
    <x v="23"/>
    <s v="MOLLY"/>
    <s v="THOMPSON"/>
    <x v="0"/>
    <x v="1"/>
  </r>
  <r>
    <x v="1"/>
    <x v="2"/>
    <x v="23"/>
    <s v="MOLLY"/>
    <s v="THOMSON"/>
    <x v="0"/>
    <x v="1"/>
  </r>
  <r>
    <x v="1"/>
    <x v="2"/>
    <x v="23"/>
    <s v="DRURI"/>
    <s v="TOBIAS"/>
    <x v="2"/>
    <x v="0"/>
  </r>
  <r>
    <x v="1"/>
    <x v="2"/>
    <x v="23"/>
    <s v="TRAY"/>
    <s v="TURNER"/>
    <x v="2"/>
    <x v="0"/>
  </r>
  <r>
    <x v="1"/>
    <x v="2"/>
    <x v="23"/>
    <s v="COREY"/>
    <s v="URSO"/>
    <x v="0"/>
    <x v="0"/>
  </r>
  <r>
    <x v="1"/>
    <x v="2"/>
    <x v="23"/>
    <s v="CHRISTOPHER"/>
    <s v="VAN HOVE"/>
    <x v="0"/>
    <x v="0"/>
  </r>
  <r>
    <x v="1"/>
    <x v="2"/>
    <x v="23"/>
    <s v="BRIAN"/>
    <s v="VANDERVEST"/>
    <x v="0"/>
    <x v="0"/>
  </r>
  <r>
    <x v="1"/>
    <x v="2"/>
    <x v="13"/>
    <s v="CHARK"/>
    <s v="VANG"/>
    <x v="1"/>
    <x v="0"/>
  </r>
  <r>
    <x v="1"/>
    <x v="2"/>
    <x v="23"/>
    <s v="KO"/>
    <s v="VANG"/>
    <x v="1"/>
    <x v="0"/>
  </r>
  <r>
    <x v="1"/>
    <x v="2"/>
    <x v="23"/>
    <s v="ROBERT"/>
    <s v="VEATCH"/>
    <x v="0"/>
    <x v="0"/>
  </r>
  <r>
    <x v="1"/>
    <x v="2"/>
    <x v="23"/>
    <s v="STEPHANIE"/>
    <s v="PEREZ"/>
    <x v="0"/>
    <x v="1"/>
  </r>
  <r>
    <x v="1"/>
    <x v="2"/>
    <x v="23"/>
    <s v="MICHELE"/>
    <s v="WALKER"/>
    <x v="0"/>
    <x v="1"/>
  </r>
  <r>
    <x v="1"/>
    <x v="2"/>
    <x v="23"/>
    <s v="SAMUEL"/>
    <s v="WARD"/>
    <x v="2"/>
    <x v="0"/>
  </r>
  <r>
    <x v="1"/>
    <x v="2"/>
    <x v="23"/>
    <s v="CHARLES"/>
    <s v="WARREN"/>
    <x v="2"/>
    <x v="0"/>
  </r>
  <r>
    <x v="1"/>
    <x v="2"/>
    <x v="23"/>
    <s v="ADRIA"/>
    <s v="EHLY"/>
    <x v="0"/>
    <x v="1"/>
  </r>
  <r>
    <x v="1"/>
    <x v="2"/>
    <x v="23"/>
    <s v="JOSEPH"/>
    <s v="WEBERPAL"/>
    <x v="0"/>
    <x v="0"/>
  </r>
  <r>
    <x v="1"/>
    <x v="2"/>
    <x v="16"/>
    <s v="KURT"/>
    <s v="WEGE"/>
    <x v="0"/>
    <x v="0"/>
  </r>
  <r>
    <x v="1"/>
    <x v="2"/>
    <x v="13"/>
    <s v="MATTHEW"/>
    <s v="WENTZEL"/>
    <x v="0"/>
    <x v="0"/>
  </r>
  <r>
    <x v="1"/>
    <x v="2"/>
    <x v="23"/>
    <s v="HENRY"/>
    <s v="WHYTE"/>
    <x v="0"/>
    <x v="0"/>
  </r>
  <r>
    <x v="1"/>
    <x v="2"/>
    <x v="23"/>
    <s v="LARS"/>
    <s v="WILD"/>
    <x v="0"/>
    <x v="0"/>
  </r>
  <r>
    <x v="1"/>
    <x v="2"/>
    <x v="23"/>
    <s v="HENRY"/>
    <s v="WILSON"/>
    <x v="2"/>
    <x v="0"/>
  </r>
  <r>
    <x v="1"/>
    <x v="2"/>
    <x v="23"/>
    <s v="RODNEY"/>
    <s v="WILSON"/>
    <x v="0"/>
    <x v="0"/>
  </r>
  <r>
    <x v="1"/>
    <x v="2"/>
    <x v="23"/>
    <s v="RICHARD"/>
    <s v="WIPPERFURTH"/>
    <x v="0"/>
    <x v="0"/>
  </r>
  <r>
    <x v="1"/>
    <x v="2"/>
    <x v="23"/>
    <s v="MITCHELL"/>
    <s v="WITT"/>
    <x v="0"/>
    <x v="0"/>
  </r>
  <r>
    <x v="1"/>
    <x v="2"/>
    <x v="23"/>
    <s v="DAVID"/>
    <s v="WIXOM"/>
    <x v="0"/>
    <x v="0"/>
  </r>
  <r>
    <x v="1"/>
    <x v="2"/>
    <x v="16"/>
    <s v="EUGENE"/>
    <s v="WOEHRLE"/>
    <x v="0"/>
    <x v="0"/>
  </r>
  <r>
    <x v="1"/>
    <x v="2"/>
    <x v="23"/>
    <s v="EDWARD"/>
    <s v="WOOD"/>
    <x v="0"/>
    <x v="0"/>
  </r>
  <r>
    <x v="1"/>
    <x v="2"/>
    <x v="23"/>
    <s v="DAO"/>
    <s v="XIONG"/>
    <x v="1"/>
    <x v="0"/>
  </r>
  <r>
    <x v="1"/>
    <x v="2"/>
    <x v="23"/>
    <s v="THAI"/>
    <s v="XIONG"/>
    <x v="1"/>
    <x v="0"/>
  </r>
  <r>
    <x v="1"/>
    <x v="2"/>
    <x v="23"/>
    <s v="BEE"/>
    <s v="XIONG"/>
    <x v="1"/>
    <x v="0"/>
  </r>
  <r>
    <x v="1"/>
    <x v="2"/>
    <x v="23"/>
    <s v="JANE"/>
    <s v="ZAHALKA"/>
    <x v="0"/>
    <x v="1"/>
  </r>
  <r>
    <x v="1"/>
    <x v="2"/>
    <x v="16"/>
    <s v="HARRISON"/>
    <s v="ZANDERS"/>
    <x v="2"/>
    <x v="0"/>
  </r>
  <r>
    <x v="1"/>
    <x v="2"/>
    <x v="23"/>
    <s v="SEAN"/>
    <s v="ZIEGLER"/>
    <x v="1"/>
    <x v="0"/>
  </r>
  <r>
    <x v="1"/>
    <x v="2"/>
    <x v="23"/>
    <s v="CASEY"/>
    <s v="ASSMANN"/>
    <x v="0"/>
    <x v="1"/>
  </r>
  <r>
    <x v="1"/>
    <x v="2"/>
    <x v="23"/>
    <s v="KIEL"/>
    <s v="BAITINGER-PETERSON"/>
    <x v="0"/>
    <x v="0"/>
  </r>
  <r>
    <x v="1"/>
    <x v="2"/>
    <x v="23"/>
    <s v="KATHERINE"/>
    <s v="BLAND"/>
    <x v="0"/>
    <x v="1"/>
  </r>
  <r>
    <x v="1"/>
    <x v="2"/>
    <x v="23"/>
    <s v="LARS"/>
    <s v="BLAND"/>
    <x v="0"/>
    <x v="0"/>
  </r>
  <r>
    <x v="1"/>
    <x v="2"/>
    <x v="23"/>
    <s v="TUCKER"/>
    <s v="BRAUNSCHWEIG"/>
    <x v="0"/>
    <x v="0"/>
  </r>
  <r>
    <x v="1"/>
    <x v="2"/>
    <x v="23"/>
    <s v="JAMES"/>
    <s v="BRENNAN"/>
    <x v="0"/>
    <x v="0"/>
  </r>
  <r>
    <x v="1"/>
    <x v="2"/>
    <x v="23"/>
    <s v="KEITH"/>
    <s v="BROWN"/>
    <x v="2"/>
    <x v="0"/>
  </r>
  <r>
    <x v="1"/>
    <x v="2"/>
    <x v="23"/>
    <s v="DAMION"/>
    <s v="FIGUEROA"/>
    <x v="3"/>
    <x v="0"/>
  </r>
  <r>
    <x v="1"/>
    <x v="2"/>
    <x v="23"/>
    <s v="CHRISTOPHER"/>
    <s v="HAGEN"/>
    <x v="0"/>
    <x v="0"/>
  </r>
  <r>
    <x v="1"/>
    <x v="2"/>
    <x v="23"/>
    <s v="HAMP"/>
    <s v="JOHNSON"/>
    <x v="2"/>
    <x v="0"/>
  </r>
  <r>
    <x v="1"/>
    <x v="2"/>
    <x v="23"/>
    <s v="SAMUEL"/>
    <s v="KIRBY"/>
    <x v="0"/>
    <x v="0"/>
  </r>
  <r>
    <x v="1"/>
    <x v="2"/>
    <x v="23"/>
    <s v="LUKE"/>
    <s v="LEITERMAN"/>
    <x v="0"/>
    <x v="0"/>
  </r>
  <r>
    <x v="1"/>
    <x v="2"/>
    <x v="23"/>
    <s v="ALEXANDER"/>
    <s v="LEWEIN"/>
    <x v="0"/>
    <x v="0"/>
  </r>
  <r>
    <x v="1"/>
    <x v="2"/>
    <x v="23"/>
    <s v="MOLLY"/>
    <s v="MCMANUS"/>
    <x v="0"/>
    <x v="1"/>
  </r>
  <r>
    <x v="1"/>
    <x v="2"/>
    <x v="23"/>
    <s v="AMANDA"/>
    <s v="POLI"/>
    <x v="1"/>
    <x v="1"/>
  </r>
  <r>
    <x v="1"/>
    <x v="2"/>
    <x v="23"/>
    <s v="CRUZ"/>
    <s v="RAMIREZ"/>
    <x v="3"/>
    <x v="0"/>
  </r>
  <r>
    <x v="1"/>
    <x v="2"/>
    <x v="23"/>
    <s v="ANDRES"/>
    <s v="RIVERA"/>
    <x v="3"/>
    <x v="0"/>
  </r>
  <r>
    <x v="1"/>
    <x v="2"/>
    <x v="23"/>
    <s v="ALYSSA"/>
    <s v="SOUZA"/>
    <x v="0"/>
    <x v="1"/>
  </r>
  <r>
    <x v="1"/>
    <x v="2"/>
    <x v="23"/>
    <s v="ALEXANDER"/>
    <s v="VOGELZANG"/>
    <x v="0"/>
    <x v="0"/>
  </r>
  <r>
    <x v="1"/>
    <x v="2"/>
    <x v="23"/>
    <s v="LISA"/>
    <s v="WEDEKIND"/>
    <x v="0"/>
    <x v="1"/>
  </r>
  <r>
    <x v="1"/>
    <x v="2"/>
    <x v="23"/>
    <s v="LAUREN"/>
    <s v="BUCHEGER"/>
    <x v="0"/>
    <x v="1"/>
  </r>
  <r>
    <x v="1"/>
    <x v="2"/>
    <x v="23"/>
    <s v="NICHOLAS"/>
    <s v="CLEARY"/>
    <x v="0"/>
    <x v="0"/>
  </r>
  <r>
    <x v="1"/>
    <x v="2"/>
    <x v="23"/>
    <s v="BRIAN"/>
    <s v="COVINGTON"/>
    <x v="0"/>
    <x v="0"/>
  </r>
  <r>
    <x v="1"/>
    <x v="2"/>
    <x v="23"/>
    <s v="ANDREW"/>
    <s v="DEUCHARS"/>
    <x v="0"/>
    <x v="0"/>
  </r>
  <r>
    <x v="1"/>
    <x v="2"/>
    <x v="23"/>
    <s v="ERCAN"/>
    <s v="DZELIL"/>
    <x v="0"/>
    <x v="0"/>
  </r>
  <r>
    <x v="1"/>
    <x v="2"/>
    <x v="23"/>
    <s v="RAYVELL"/>
    <s v="GILLARD"/>
    <x v="2"/>
    <x v="0"/>
  </r>
  <r>
    <x v="1"/>
    <x v="2"/>
    <x v="23"/>
    <s v="RUBEN"/>
    <s v="GONZALEZ"/>
    <x v="3"/>
    <x v="0"/>
  </r>
  <r>
    <x v="1"/>
    <x v="2"/>
    <x v="23"/>
    <s v="JACK"/>
    <s v="GRAZIANO"/>
    <x v="0"/>
    <x v="0"/>
  </r>
  <r>
    <x v="1"/>
    <x v="2"/>
    <x v="23"/>
    <s v="MARK"/>
    <s v="GULDEN"/>
    <x v="0"/>
    <x v="0"/>
  </r>
  <r>
    <x v="1"/>
    <x v="2"/>
    <x v="23"/>
    <s v="LYJYA"/>
    <s v="MILES"/>
    <x v="2"/>
    <x v="1"/>
  </r>
  <r>
    <x v="1"/>
    <x v="2"/>
    <x v="23"/>
    <s v="ETHAN"/>
    <s v="PIERICK"/>
    <x v="0"/>
    <x v="0"/>
  </r>
  <r>
    <x v="1"/>
    <x v="2"/>
    <x v="23"/>
    <s v="NICHOLAS"/>
    <s v="PINE"/>
    <x v="0"/>
    <x v="0"/>
  </r>
  <r>
    <x v="1"/>
    <x v="2"/>
    <x v="23"/>
    <s v="BRENNA"/>
    <s v="PUESTOW"/>
    <x v="0"/>
    <x v="1"/>
  </r>
  <r>
    <x v="1"/>
    <x v="2"/>
    <x v="23"/>
    <s v="GRACIA"/>
    <s v="RODRIGUEZ"/>
    <x v="3"/>
    <x v="1"/>
  </r>
  <r>
    <x v="1"/>
    <x v="2"/>
    <x v="23"/>
    <s v="SAMANTHA"/>
    <s v="TIRY"/>
    <x v="0"/>
    <x v="1"/>
  </r>
  <r>
    <x v="1"/>
    <x v="2"/>
    <x v="23"/>
    <s v="KYLE"/>
    <s v="TOBERMAN"/>
    <x v="2"/>
    <x v="0"/>
  </r>
  <r>
    <x v="1"/>
    <x v="2"/>
    <x v="23"/>
    <s v="JESSICA"/>
    <s v="WOLF"/>
    <x v="4"/>
    <x v="1"/>
  </r>
  <r>
    <x v="1"/>
    <x v="2"/>
    <x v="23"/>
    <s v="CLARICE"/>
    <s v="GLOEDE"/>
    <x v="0"/>
    <x v="1"/>
  </r>
  <r>
    <x v="1"/>
    <x v="2"/>
    <x v="23"/>
    <s v="STEPHANIE"/>
    <s v="NELSON"/>
    <x v="0"/>
    <x v="1"/>
  </r>
  <r>
    <x v="1"/>
    <x v="2"/>
    <x v="23"/>
    <s v="JUSTIN"/>
    <s v="CUMLEY"/>
    <x v="0"/>
    <x v="0"/>
  </r>
  <r>
    <x v="1"/>
    <x v="2"/>
    <x v="24"/>
    <s v="BRYAN"/>
    <s v="ALLEN"/>
    <x v="0"/>
    <x v="0"/>
  </r>
  <r>
    <x v="1"/>
    <x v="2"/>
    <x v="24"/>
    <s v="HANNAH "/>
    <s v="ANDERSON"/>
    <x v="0"/>
    <x v="1"/>
  </r>
  <r>
    <x v="1"/>
    <x v="2"/>
    <x v="24"/>
    <s v="ISABEL"/>
    <s v="BERKSON"/>
    <x v="0"/>
    <x v="1"/>
  </r>
  <r>
    <x v="1"/>
    <x v="2"/>
    <x v="24"/>
    <s v="MITCHEL "/>
    <s v="BURKHOLDER"/>
    <x v="0"/>
    <x v="0"/>
  </r>
  <r>
    <x v="1"/>
    <x v="2"/>
    <x v="24"/>
    <s v="ADAM"/>
    <s v="BUSH-EMMART"/>
    <x v="0"/>
    <x v="0"/>
  </r>
  <r>
    <x v="1"/>
    <x v="2"/>
    <x v="24"/>
    <s v="MACKENZIE"/>
    <s v="DOYLE"/>
    <x v="0"/>
    <x v="1"/>
  </r>
  <r>
    <x v="1"/>
    <x v="2"/>
    <x v="24"/>
    <s v="DENNIS"/>
    <s v="FULLER"/>
    <x v="2"/>
    <x v="0"/>
  </r>
  <r>
    <x v="1"/>
    <x v="2"/>
    <x v="24"/>
    <s v="RUBEN"/>
    <s v="GARCIA"/>
    <x v="3"/>
    <x v="0"/>
  </r>
  <r>
    <x v="1"/>
    <x v="2"/>
    <x v="24"/>
    <s v="MARIO"/>
    <s v="GONZALEZ"/>
    <x v="3"/>
    <x v="0"/>
  </r>
  <r>
    <x v="1"/>
    <x v="2"/>
    <x v="24"/>
    <s v="LUCAS "/>
    <s v="HALE"/>
    <x v="0"/>
    <x v="0"/>
  </r>
  <r>
    <x v="1"/>
    <x v="2"/>
    <x v="24"/>
    <s v="PAMELA"/>
    <s v="HALLSSON"/>
    <x v="0"/>
    <x v="1"/>
  </r>
  <r>
    <x v="1"/>
    <x v="2"/>
    <x v="24"/>
    <s v="MICHELLE"/>
    <s v="HANSON"/>
    <x v="0"/>
    <x v="1"/>
  </r>
  <r>
    <x v="1"/>
    <x v="2"/>
    <x v="24"/>
    <s v="WESLEY"/>
    <s v="HARTKEMEYER"/>
    <x v="0"/>
    <x v="0"/>
  </r>
  <r>
    <x v="1"/>
    <x v="2"/>
    <x v="24"/>
    <s v="ANDREW"/>
    <s v="KRESSIN"/>
    <x v="0"/>
    <x v="0"/>
  </r>
  <r>
    <x v="1"/>
    <x v="2"/>
    <x v="24"/>
    <s v="NOAH"/>
    <s v="LANE"/>
    <x v="0"/>
    <x v="0"/>
  </r>
  <r>
    <x v="1"/>
    <x v="2"/>
    <x v="24"/>
    <s v="CHASE"/>
    <s v="LEWIS"/>
    <x v="0"/>
    <x v="0"/>
  </r>
  <r>
    <x v="1"/>
    <x v="2"/>
    <x v="24"/>
    <s v="JENNIFER"/>
    <s v="LEWIS"/>
    <x v="0"/>
    <x v="1"/>
  </r>
  <r>
    <x v="1"/>
    <x v="2"/>
    <x v="24"/>
    <s v="CASEY"/>
    <s v="MAIN"/>
    <x v="0"/>
    <x v="0"/>
  </r>
  <r>
    <x v="1"/>
    <x v="2"/>
    <x v="24"/>
    <s v="HALEY"/>
    <s v="MASSEY"/>
    <x v="0"/>
    <x v="1"/>
  </r>
  <r>
    <x v="1"/>
    <x v="2"/>
    <x v="24"/>
    <s v="ERIC"/>
    <s v="MCCARTHY"/>
    <x v="0"/>
    <x v="0"/>
  </r>
  <r>
    <x v="1"/>
    <x v="2"/>
    <x v="24"/>
    <s v="NICHOLAS"/>
    <s v="MEREDITH"/>
    <x v="0"/>
    <x v="0"/>
  </r>
  <r>
    <x v="1"/>
    <x v="2"/>
    <x v="24"/>
    <s v="LEAH"/>
    <s v="PEDERSEN"/>
    <x v="0"/>
    <x v="1"/>
  </r>
  <r>
    <x v="1"/>
    <x v="2"/>
    <x v="24"/>
    <s v="CHARLES"/>
    <s v="PRATT"/>
    <x v="2"/>
    <x v="0"/>
  </r>
  <r>
    <x v="1"/>
    <x v="2"/>
    <x v="24"/>
    <s v="STEPHANIE"/>
    <s v="PRECOURT"/>
    <x v="0"/>
    <x v="1"/>
  </r>
  <r>
    <x v="1"/>
    <x v="2"/>
    <x v="24"/>
    <s v="ELIZABETH"/>
    <s v="ROTH"/>
    <x v="0"/>
    <x v="1"/>
  </r>
  <r>
    <x v="1"/>
    <x v="2"/>
    <x v="24"/>
    <s v="TANNER"/>
    <s v="SANDMIRE"/>
    <x v="0"/>
    <x v="0"/>
  </r>
  <r>
    <x v="1"/>
    <x v="2"/>
    <x v="24"/>
    <s v="DAVID"/>
    <s v="SCHON"/>
    <x v="0"/>
    <x v="0"/>
  </r>
  <r>
    <x v="1"/>
    <x v="2"/>
    <x v="24"/>
    <s v="KING"/>
    <s v="VANG"/>
    <x v="1"/>
    <x v="0"/>
  </r>
  <r>
    <x v="1"/>
    <x v="2"/>
    <x v="24"/>
    <s v="CHELSEA"/>
    <s v="WETJEN"/>
    <x v="0"/>
    <x v="1"/>
  </r>
  <r>
    <x v="1"/>
    <x v="2"/>
    <x v="24"/>
    <s v="DANIEL"/>
    <s v="WIPPERFURTH"/>
    <x v="0"/>
    <x v="0"/>
  </r>
  <r>
    <x v="1"/>
    <x v="2"/>
    <x v="24"/>
    <s v="STEPHEN"/>
    <s v="ZIGHELBOIM"/>
    <x v="3"/>
    <x v="0"/>
  </r>
  <r>
    <x v="1"/>
    <x v="2"/>
    <x v="24"/>
    <s v="ALINA"/>
    <s v="ZULCH"/>
    <x v="1"/>
    <x v="1"/>
  </r>
  <r>
    <x v="0"/>
    <x v="2"/>
    <x v="25"/>
    <s v="AARON"/>
    <s v="ANDERSON"/>
    <x v="0"/>
    <x v="0"/>
  </r>
  <r>
    <x v="0"/>
    <x v="2"/>
    <x v="25"/>
    <s v="ADAM"/>
    <s v="BOHN"/>
    <x v="0"/>
    <x v="0"/>
  </r>
  <r>
    <x v="0"/>
    <x v="2"/>
    <x v="25"/>
    <s v="REBECCA"/>
    <s v="MUGFORD"/>
    <x v="0"/>
    <x v="1"/>
  </r>
  <r>
    <x v="0"/>
    <x v="2"/>
    <x v="25"/>
    <s v="MICHAEL"/>
    <s v="PARKER"/>
    <x v="0"/>
    <x v="0"/>
  </r>
  <r>
    <x v="0"/>
    <x v="2"/>
    <x v="25"/>
    <s v="JEREMY"/>
    <s v="BAKKEN"/>
    <x v="0"/>
    <x v="0"/>
  </r>
  <r>
    <x v="0"/>
    <x v="2"/>
    <x v="25"/>
    <s v="MARY"/>
    <s v="BENUSA"/>
    <x v="0"/>
    <x v="1"/>
  </r>
  <r>
    <x v="0"/>
    <x v="2"/>
    <x v="25"/>
    <s v="JAMES"/>
    <s v="CARNEY"/>
    <x v="0"/>
    <x v="0"/>
  </r>
  <r>
    <x v="0"/>
    <x v="2"/>
    <x v="25"/>
    <s v="GARFIELD"/>
    <s v="CUNNINGHAM"/>
    <x v="2"/>
    <x v="0"/>
  </r>
  <r>
    <x v="0"/>
    <x v="2"/>
    <x v="25"/>
    <s v="CHRISTINE"/>
    <s v="DANIEL-NORDIN"/>
    <x v="0"/>
    <x v="1"/>
  </r>
  <r>
    <x v="0"/>
    <x v="2"/>
    <x v="25"/>
    <s v="ERIC"/>
    <s v="DUMMER"/>
    <x v="0"/>
    <x v="0"/>
  </r>
  <r>
    <x v="0"/>
    <x v="2"/>
    <x v="25"/>
    <s v="DAVID"/>
    <s v="ERB"/>
    <x v="0"/>
    <x v="0"/>
  </r>
  <r>
    <x v="0"/>
    <x v="2"/>
    <x v="25"/>
    <s v="ROBERT"/>
    <s v="HANSON"/>
    <x v="0"/>
    <x v="0"/>
  </r>
  <r>
    <x v="0"/>
    <x v="2"/>
    <x v="25"/>
    <s v="JULIE"/>
    <s v="MASLOWSKI"/>
    <x v="0"/>
    <x v="1"/>
  </r>
  <r>
    <x v="0"/>
    <x v="2"/>
    <x v="25"/>
    <s v="TIMOTHY"/>
    <s v="METZ"/>
    <x v="0"/>
    <x v="0"/>
  </r>
  <r>
    <x v="0"/>
    <x v="2"/>
    <x v="25"/>
    <s v="MERLE"/>
    <s v="OLSON"/>
    <x v="0"/>
    <x v="0"/>
  </r>
  <r>
    <x v="0"/>
    <x v="2"/>
    <x v="25"/>
    <s v="AMY"/>
    <s v="O'ROURKE"/>
    <x v="0"/>
    <x v="1"/>
  </r>
  <r>
    <x v="0"/>
    <x v="2"/>
    <x v="25"/>
    <s v="JACOB"/>
    <s v="POWERS"/>
    <x v="0"/>
    <x v="0"/>
  </r>
  <r>
    <x v="0"/>
    <x v="2"/>
    <x v="25"/>
    <s v="VALERIE"/>
    <s v="RIEDEL"/>
    <x v="0"/>
    <x v="1"/>
  </r>
  <r>
    <x v="0"/>
    <x v="2"/>
    <x v="25"/>
    <s v="CHARLES"/>
    <s v="ROGERS"/>
    <x v="0"/>
    <x v="0"/>
  </r>
  <r>
    <x v="0"/>
    <x v="2"/>
    <x v="25"/>
    <s v="KIP"/>
    <s v="ROSENTHAL"/>
    <x v="0"/>
    <x v="0"/>
  </r>
  <r>
    <x v="0"/>
    <x v="2"/>
    <x v="25"/>
    <s v="CYNTHIA"/>
    <s v="ROSKOWIC"/>
    <x v="0"/>
    <x v="1"/>
  </r>
  <r>
    <x v="0"/>
    <x v="2"/>
    <x v="25"/>
    <s v="AILEEN"/>
    <s v="SEYMOUR"/>
    <x v="0"/>
    <x v="1"/>
  </r>
  <r>
    <x v="0"/>
    <x v="2"/>
    <x v="25"/>
    <s v="JAMES"/>
    <s v="SMITH"/>
    <x v="0"/>
    <x v="0"/>
  </r>
  <r>
    <x v="0"/>
    <x v="2"/>
    <x v="25"/>
    <s v="JASON"/>
    <s v="TEMBY"/>
    <x v="0"/>
    <x v="0"/>
  </r>
  <r>
    <x v="0"/>
    <x v="2"/>
    <x v="25"/>
    <s v="SCOTT"/>
    <s v="WALLS"/>
    <x v="0"/>
    <x v="0"/>
  </r>
  <r>
    <x v="0"/>
    <x v="2"/>
    <x v="25"/>
    <s v="JOHN"/>
    <s v="WILLIAMS"/>
    <x v="0"/>
    <x v="0"/>
  </r>
  <r>
    <x v="0"/>
    <x v="2"/>
    <x v="25"/>
    <s v="DONALD"/>
    <s v="ZWETTLER"/>
    <x v="0"/>
    <x v="0"/>
  </r>
  <r>
    <x v="0"/>
    <x v="2"/>
    <x v="26"/>
    <s v="DEBRA"/>
    <s v="FOSTER"/>
    <x v="0"/>
    <x v="1"/>
  </r>
  <r>
    <x v="0"/>
    <x v="1"/>
    <x v="27"/>
    <s v="JOEL"/>
    <s v="DESPAIN"/>
    <x v="0"/>
    <x v="0"/>
  </r>
  <r>
    <x v="0"/>
    <x v="0"/>
    <x v="28"/>
    <s v="MARY"/>
    <s v="JORENBY"/>
    <x v="0"/>
    <x v="1"/>
  </r>
  <r>
    <x v="0"/>
    <x v="0"/>
    <x v="28"/>
    <s v="BRADLEY"/>
    <s v="POTTINGER"/>
    <x v="0"/>
    <x v="0"/>
  </r>
  <r>
    <x v="0"/>
    <x v="0"/>
    <x v="28"/>
    <s v="SHELBY"/>
    <s v="STARKE"/>
    <x v="0"/>
    <x v="1"/>
  </r>
  <r>
    <x v="0"/>
    <x v="0"/>
    <x v="28"/>
    <s v="DONALD"/>
    <s v="POSTLER"/>
    <x v="0"/>
    <x v="0"/>
  </r>
  <r>
    <x v="0"/>
    <x v="0"/>
    <x v="28"/>
    <s v="RACHAEL"/>
    <s v="GABRIEL"/>
    <x v="0"/>
    <x v="1"/>
  </r>
  <r>
    <x v="0"/>
    <x v="0"/>
    <x v="29"/>
    <s v="CAROLINE"/>
    <s v="ESSERT"/>
    <x v="0"/>
    <x v="1"/>
  </r>
  <r>
    <x v="0"/>
    <x v="0"/>
    <x v="29"/>
    <s v="NICHOLE"/>
    <s v="STAPLETON"/>
    <x v="0"/>
    <x v="1"/>
  </r>
  <r>
    <x v="0"/>
    <x v="0"/>
    <x v="29"/>
    <s v="STEPHEN"/>
    <s v="BEHNKE"/>
    <x v="0"/>
    <x v="0"/>
  </r>
  <r>
    <x v="0"/>
    <x v="0"/>
    <x v="29"/>
    <s v="FONDA"/>
    <s v="HODGE"/>
    <x v="2"/>
    <x v="1"/>
  </r>
  <r>
    <x v="0"/>
    <x v="0"/>
    <x v="29"/>
    <s v="NICOLE"/>
    <s v="JOHNSON"/>
    <x v="0"/>
    <x v="1"/>
  </r>
  <r>
    <x v="0"/>
    <x v="0"/>
    <x v="29"/>
    <s v="RHONDA"/>
    <s v="RIDEOUT"/>
    <x v="0"/>
    <x v="1"/>
  </r>
  <r>
    <x v="0"/>
    <x v="0"/>
    <x v="29"/>
    <s v="BETH"/>
    <s v="CALVERT"/>
    <x v="0"/>
    <x v="1"/>
  </r>
  <r>
    <x v="0"/>
    <x v="0"/>
    <x v="29"/>
    <s v="BRITTNEY"/>
    <s v="HAYES"/>
    <x v="2"/>
    <x v="1"/>
  </r>
  <r>
    <x v="0"/>
    <x v="0"/>
    <x v="30"/>
    <s v="BRIANA"/>
    <s v="NESTLER"/>
    <x v="0"/>
    <x v="1"/>
  </r>
  <r>
    <x v="0"/>
    <x v="0"/>
    <x v="4"/>
    <s v="ELLIE"/>
    <s v="BOEBEL"/>
    <x v="0"/>
    <x v="1"/>
  </r>
  <r>
    <x v="0"/>
    <x v="0"/>
    <x v="4"/>
    <s v="ELISE"/>
    <s v="COLE"/>
    <x v="0"/>
    <x v="1"/>
  </r>
  <r>
    <x v="0"/>
    <x v="0"/>
    <x v="4"/>
    <s v="WALTER"/>
    <s v="JACKSON"/>
    <x v="0"/>
    <x v="0"/>
  </r>
  <r>
    <x v="0"/>
    <x v="0"/>
    <x v="4"/>
    <s v="DEBBIE"/>
    <s v="SLAWEK"/>
    <x v="0"/>
    <x v="1"/>
  </r>
  <r>
    <x v="0"/>
    <x v="0"/>
    <x v="31"/>
    <s v="CHRISTOPHER"/>
    <s v="BROZEK"/>
    <x v="0"/>
    <x v="0"/>
  </r>
  <r>
    <x v="0"/>
    <x v="0"/>
    <x v="31"/>
    <s v="KAYLA"/>
    <s v="CORCORAN"/>
    <x v="0"/>
    <x v="1"/>
  </r>
  <r>
    <x v="0"/>
    <x v="0"/>
    <x v="31"/>
    <s v="SHANNON"/>
    <s v="HANSON"/>
    <x v="0"/>
    <x v="1"/>
  </r>
  <r>
    <x v="0"/>
    <x v="0"/>
    <x v="31"/>
    <s v="ARIZONA"/>
    <s v="JARAMILLO"/>
    <x v="3"/>
    <x v="1"/>
  </r>
  <r>
    <x v="0"/>
    <x v="0"/>
    <x v="31"/>
    <s v="DIANE"/>
    <s v="BURGBACHER"/>
    <x v="0"/>
    <x v="1"/>
  </r>
  <r>
    <x v="0"/>
    <x v="0"/>
    <x v="31"/>
    <s v="MELODY"/>
    <s v="KETCHUM"/>
    <x v="0"/>
    <x v="1"/>
  </r>
  <r>
    <x v="0"/>
    <x v="0"/>
    <x v="31"/>
    <s v="SARA"/>
    <s v="KLEBIG"/>
    <x v="0"/>
    <x v="1"/>
  </r>
  <r>
    <x v="0"/>
    <x v="0"/>
    <x v="31"/>
    <s v="JUSTIN"/>
    <s v="LUBBEN"/>
    <x v="0"/>
    <x v="0"/>
  </r>
  <r>
    <x v="0"/>
    <x v="0"/>
    <x v="31"/>
    <s v="ROSE"/>
    <s v="POLACHEK"/>
    <x v="0"/>
    <x v="1"/>
  </r>
  <r>
    <x v="0"/>
    <x v="0"/>
    <x v="31"/>
    <s v="MARGARET"/>
    <s v="MULROY"/>
    <x v="0"/>
    <x v="1"/>
  </r>
  <r>
    <x v="0"/>
    <x v="0"/>
    <x v="31"/>
    <s v="JAN"/>
    <s v="NELSON"/>
    <x v="0"/>
    <x v="1"/>
  </r>
  <r>
    <x v="0"/>
    <x v="0"/>
    <x v="31"/>
    <s v="PAAMELA"/>
    <s v="OUTERBRIDGE"/>
    <x v="2"/>
    <x v="1"/>
  </r>
  <r>
    <x v="0"/>
    <x v="0"/>
    <x v="31"/>
    <s v="SAMANTHA"/>
    <s v="SCHWARTZ"/>
    <x v="0"/>
    <x v="1"/>
  </r>
  <r>
    <x v="0"/>
    <x v="0"/>
    <x v="31"/>
    <s v="BARBARA"/>
    <s v="SCOVILLE"/>
    <x v="0"/>
    <x v="1"/>
  </r>
  <r>
    <x v="0"/>
    <x v="0"/>
    <x v="31"/>
    <s v="JENNIFER"/>
    <s v="THOMPSON"/>
    <x v="0"/>
    <x v="1"/>
  </r>
  <r>
    <x v="0"/>
    <x v="0"/>
    <x v="31"/>
    <s v="JANN"/>
    <s v="TOYAMA"/>
    <x v="1"/>
    <x v="1"/>
  </r>
  <r>
    <x v="0"/>
    <x v="0"/>
    <x v="31"/>
    <s v="CHRISTOPHER"/>
    <s v="WICKLER"/>
    <x v="0"/>
    <x v="0"/>
  </r>
  <r>
    <x v="0"/>
    <x v="0"/>
    <x v="31"/>
    <s v="BRYN"/>
    <s v="CORY"/>
    <x v="0"/>
    <x v="1"/>
  </r>
  <r>
    <x v="0"/>
    <x v="0"/>
    <x v="31"/>
    <s v="NANCY"/>
    <s v="XIONG"/>
    <x v="1"/>
    <x v="1"/>
  </r>
  <r>
    <x v="0"/>
    <x v="0"/>
    <x v="31"/>
    <s v="ADRIENNE"/>
    <s v="SCHROEDER"/>
    <x v="0"/>
    <x v="1"/>
  </r>
  <r>
    <x v="1"/>
    <x v="2"/>
    <x v="16"/>
    <s v="ALEXANDER"/>
    <s v="BERKOVITZ"/>
    <x v="0"/>
    <x v="0"/>
  </r>
  <r>
    <x v="1"/>
    <x v="2"/>
    <x v="16"/>
    <s v="SHANNON"/>
    <s v="BLACKAMORE"/>
    <x v="2"/>
    <x v="0"/>
  </r>
  <r>
    <x v="1"/>
    <x v="2"/>
    <x v="14"/>
    <s v="LORI"/>
    <s v="CHALECKI"/>
    <x v="0"/>
    <x v="1"/>
  </r>
  <r>
    <x v="1"/>
    <x v="2"/>
    <x v="14"/>
    <s v="BRIAN"/>
    <s v="CHANEY AUSTIN"/>
    <x v="2"/>
    <x v="0"/>
  </r>
  <r>
    <x v="1"/>
    <x v="2"/>
    <x v="16"/>
    <s v="DAVID"/>
    <s v="COMPTON"/>
    <x v="0"/>
    <x v="0"/>
  </r>
  <r>
    <x v="1"/>
    <x v="2"/>
    <x v="16"/>
    <s v="CINDY"/>
    <s v="DEERING"/>
    <x v="4"/>
    <x v="1"/>
  </r>
  <r>
    <x v="1"/>
    <x v="2"/>
    <x v="16"/>
    <s v="DARYL"/>
    <s v="DOBERSTEIN"/>
    <x v="0"/>
    <x v="0"/>
  </r>
  <r>
    <x v="1"/>
    <x v="2"/>
    <x v="16"/>
    <s v="NICHOLAS"/>
    <s v="ELLIS"/>
    <x v="0"/>
    <x v="0"/>
  </r>
  <r>
    <x v="1"/>
    <x v="2"/>
    <x v="16"/>
    <s v="SHAWN"/>
    <s v="ENGEL"/>
    <x v="0"/>
    <x v="0"/>
  </r>
  <r>
    <x v="1"/>
    <x v="2"/>
    <x v="16"/>
    <s v="JOSEPH"/>
    <s v="ENGLER"/>
    <x v="0"/>
    <x v="0"/>
  </r>
  <r>
    <x v="1"/>
    <x v="2"/>
    <x v="16"/>
    <s v="TROY"/>
    <s v="FAUST"/>
    <x v="0"/>
    <x v="0"/>
  </r>
  <r>
    <x v="1"/>
    <x v="2"/>
    <x v="16"/>
    <s v="JEFFREY"/>
    <s v="FELT"/>
    <x v="0"/>
    <x v="0"/>
  </r>
  <r>
    <x v="1"/>
    <x v="2"/>
    <x v="16"/>
    <s v="THOMAS"/>
    <s v="FINNEGAN"/>
    <x v="0"/>
    <x v="0"/>
  </r>
  <r>
    <x v="1"/>
    <x v="2"/>
    <x v="14"/>
    <s v="ANTHONY"/>
    <s v="FIORE"/>
    <x v="0"/>
    <x v="0"/>
  </r>
  <r>
    <x v="1"/>
    <x v="2"/>
    <x v="14"/>
    <s v="ERIK"/>
    <s v="FUHREMANN"/>
    <x v="0"/>
    <x v="0"/>
  </r>
  <r>
    <x v="1"/>
    <x v="2"/>
    <x v="16"/>
    <s v="JAMAR"/>
    <s v="GARY"/>
    <x v="2"/>
    <x v="0"/>
  </r>
  <r>
    <x v="1"/>
    <x v="2"/>
    <x v="16"/>
    <s v="BERNARD"/>
    <s v="GONZALEZ"/>
    <x v="3"/>
    <x v="0"/>
  </r>
  <r>
    <x v="1"/>
    <x v="2"/>
    <x v="16"/>
    <s v="PAUL"/>
    <s v="JACOBSEN"/>
    <x v="0"/>
    <x v="0"/>
  </r>
  <r>
    <x v="1"/>
    <x v="2"/>
    <x v="16"/>
    <s v="JENNIFER"/>
    <s v="KANE"/>
    <x v="0"/>
    <x v="1"/>
  </r>
  <r>
    <x v="1"/>
    <x v="2"/>
    <x v="16"/>
    <s v="SCOTT"/>
    <s v="KLEINFELDT"/>
    <x v="0"/>
    <x v="0"/>
  </r>
  <r>
    <x v="1"/>
    <x v="2"/>
    <x v="16"/>
    <s v="EDWARD"/>
    <s v="MARSHALL"/>
    <x v="2"/>
    <x v="0"/>
  </r>
  <r>
    <x v="1"/>
    <x v="2"/>
    <x v="16"/>
    <s v="DAVID"/>
    <s v="MEINERT"/>
    <x v="0"/>
    <x v="0"/>
  </r>
  <r>
    <x v="1"/>
    <x v="2"/>
    <x v="14"/>
    <s v="JASON"/>
    <s v="OSTRENGA"/>
    <x v="0"/>
    <x v="0"/>
  </r>
  <r>
    <x v="1"/>
    <x v="2"/>
    <x v="14"/>
    <s v="TIMOTHY"/>
    <s v="PATTON"/>
    <x v="0"/>
    <x v="0"/>
  </r>
  <r>
    <x v="1"/>
    <x v="2"/>
    <x v="16"/>
    <s v="CHRISTIAN"/>
    <s v="PAULSON"/>
    <x v="4"/>
    <x v="0"/>
  </r>
  <r>
    <x v="1"/>
    <x v="2"/>
    <x v="16"/>
    <s v="WILLIAM"/>
    <s v="QUAST"/>
    <x v="0"/>
    <x v="0"/>
  </r>
  <r>
    <x v="1"/>
    <x v="2"/>
    <x v="14"/>
    <s v="TIMOTHY"/>
    <s v="RADKE"/>
    <x v="0"/>
    <x v="0"/>
  </r>
  <r>
    <x v="1"/>
    <x v="2"/>
    <x v="16"/>
    <s v="RAHIM"/>
    <s v="RAHAMAN"/>
    <x v="0"/>
    <x v="0"/>
  </r>
  <r>
    <x v="1"/>
    <x v="2"/>
    <x v="16"/>
    <s v="JOHN"/>
    <s v="RIFE"/>
    <x v="0"/>
    <x v="0"/>
  </r>
  <r>
    <x v="1"/>
    <x v="2"/>
    <x v="16"/>
    <s v="MATTHEW"/>
    <s v="SCHROEDL"/>
    <x v="0"/>
    <x v="0"/>
  </r>
  <r>
    <x v="1"/>
    <x v="2"/>
    <x v="16"/>
    <s v="SARAH"/>
    <s v="SHIMKO"/>
    <x v="0"/>
    <x v="1"/>
  </r>
  <r>
    <x v="1"/>
    <x v="2"/>
    <x v="16"/>
    <s v="JASON"/>
    <s v="SWEENEY"/>
    <x v="0"/>
    <x v="0"/>
  </r>
  <r>
    <x v="1"/>
    <x v="2"/>
    <x v="16"/>
    <s v="MINH DUC"/>
    <s v="TIEU"/>
    <x v="1"/>
    <x v="0"/>
  </r>
  <r>
    <x v="1"/>
    <x v="2"/>
    <x v="14"/>
    <s v="PAIGE"/>
    <s v="VALENTA"/>
    <x v="0"/>
    <x v="1"/>
  </r>
  <r>
    <x v="1"/>
    <x v="2"/>
    <x v="16"/>
    <s v="RONALD"/>
    <s v="WEBSTER"/>
    <x v="2"/>
    <x v="0"/>
  </r>
  <r>
    <x v="1"/>
    <x v="2"/>
    <x v="16"/>
    <s v="CHARLES"/>
    <s v="WEISS"/>
    <x v="0"/>
    <x v="0"/>
  </r>
  <r>
    <x v="1"/>
    <x v="2"/>
    <x v="16"/>
    <s v="GALEN"/>
    <s v="WIERING"/>
    <x v="0"/>
    <x v="0"/>
  </r>
  <r>
    <x v="0"/>
    <x v="1"/>
    <x v="32"/>
    <s v="LORIE"/>
    <s v="ANDERSON"/>
    <x v="0"/>
    <x v="1"/>
  </r>
  <r>
    <x v="0"/>
    <x v="1"/>
    <x v="32"/>
    <s v="DANELL"/>
    <s v="HENNIS"/>
    <x v="0"/>
    <x v="1"/>
  </r>
  <r>
    <x v="0"/>
    <x v="1"/>
    <x v="32"/>
    <s v="PATRICIA"/>
    <s v="KNOCHE"/>
    <x v="0"/>
    <x v="1"/>
  </r>
  <r>
    <x v="0"/>
    <x v="1"/>
    <x v="32"/>
    <s v="VIRIGINA"/>
    <s v="KRAVIK"/>
    <x v="0"/>
    <x v="1"/>
  </r>
  <r>
    <x v="0"/>
    <x v="1"/>
    <x v="32"/>
    <s v="JENA"/>
    <s v="KUJAK"/>
    <x v="0"/>
    <x v="1"/>
  </r>
  <r>
    <x v="0"/>
    <x v="1"/>
    <x v="32"/>
    <s v="STEFANIE"/>
    <s v="NIESEN"/>
    <x v="0"/>
    <x v="1"/>
  </r>
  <r>
    <x v="0"/>
    <x v="1"/>
    <x v="32"/>
    <s v="JAMIE"/>
    <s v="DOYLE"/>
    <x v="0"/>
    <x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5" dataOnRows="1" applyNumberFormats="0" applyBorderFormats="0" applyFontFormats="0" applyPatternFormats="0" applyAlignmentFormats="0" applyWidthHeightFormats="1" dataCaption="Data" missingCaption="0" updatedVersion="6" minRefreshableVersion="3" showMemberPropertyTips="0" itemPrintTitles="1" mergeItem="1" createdVersion="3" indent="0" showHeaders="0" compact="0" compactData="0" gridDropZones="1">
  <location ref="A1:N39" firstHeaderRow="1" firstDataRow="3" firstDataCol="3"/>
  <pivotFields count="7">
    <pivotField axis="axisRow" compact="0" outline="0" subtotalTop="0" showAll="0" includeNewItemsInFilter="1" sortType="descending">
      <items count="3">
        <item x="1"/>
        <item x="0"/>
        <item t="default"/>
      </items>
    </pivotField>
    <pivotField axis="axisRow" compact="0" outline="0" showAll="0" defaultSubtotal="0">
      <items count="5">
        <item x="1"/>
        <item x="3"/>
        <item x="2"/>
        <item x="0"/>
        <item x="4"/>
      </items>
    </pivotField>
    <pivotField axis="axisRow" dataField="1" compact="0" outline="0" subtotalTop="0" showAll="0" includeNewItemsInFilter="1">
      <items count="41">
        <item h="1" m="1" x="33"/>
        <item m="1" x="39"/>
        <item x="2"/>
        <item x="3"/>
        <item x="5"/>
        <item x="6"/>
        <item x="7"/>
        <item h="1" m="1" x="37"/>
        <item x="8"/>
        <item x="9"/>
        <item x="10"/>
        <item x="13"/>
        <item x="15"/>
        <item m="1" x="34"/>
        <item x="18"/>
        <item x="19"/>
        <item x="20"/>
        <item x="14"/>
        <item x="21"/>
        <item x="22"/>
        <item x="23"/>
        <item m="1" x="38"/>
        <item x="25"/>
        <item x="26"/>
        <item x="27"/>
        <item x="28"/>
        <item x="29"/>
        <item x="4"/>
        <item x="31"/>
        <item x="16"/>
        <item x="32"/>
        <item x="30"/>
        <item x="0"/>
        <item x="1"/>
        <item m="1" x="36"/>
        <item x="11"/>
        <item x="12"/>
        <item m="1" x="35"/>
        <item x="24"/>
        <item x="17"/>
        <item t="default"/>
      </items>
    </pivotField>
    <pivotField compact="0" outline="0" subtotalTop="0" showAll="0" includeNewItemsInFilter="1"/>
    <pivotField compact="0" outline="0" subtotalTop="0" showAll="0" includeNewItemsInFilter="1"/>
    <pivotField axis="axisCol" compact="0" outline="0" subtotalTop="0" showAll="0" includeNewItemsInFilter="1" defaultSubtotal="0">
      <items count="6">
        <item x="2"/>
        <item x="1"/>
        <item x="0"/>
        <item x="3"/>
        <item x="4"/>
        <item m="1" x="5"/>
      </items>
    </pivotField>
    <pivotField axis="axisCol" compact="0" outline="0" subtotalTop="0" showAll="0" includeNewItemsInFilter="1">
      <items count="4">
        <item x="1"/>
        <item x="0"/>
        <item m="1" x="2"/>
        <item t="default"/>
      </items>
    </pivotField>
  </pivotFields>
  <rowFields count="3">
    <field x="0"/>
    <field x="1"/>
    <field x="2"/>
  </rowFields>
  <rowItems count="36">
    <i>
      <x/>
      <x v="2"/>
      <x v="5"/>
    </i>
    <i r="2">
      <x v="8"/>
    </i>
    <i r="2">
      <x v="9"/>
    </i>
    <i r="2">
      <x v="11"/>
    </i>
    <i r="2">
      <x v="12"/>
    </i>
    <i r="2">
      <x v="16"/>
    </i>
    <i r="2">
      <x v="17"/>
    </i>
    <i r="2">
      <x v="20"/>
    </i>
    <i r="2">
      <x v="29"/>
    </i>
    <i r="2">
      <x v="38"/>
    </i>
    <i t="default">
      <x/>
    </i>
    <i>
      <x v="1"/>
      <x/>
      <x v="4"/>
    </i>
    <i r="2">
      <x v="14"/>
    </i>
    <i r="2">
      <x v="15"/>
    </i>
    <i r="2">
      <x v="18"/>
    </i>
    <i r="2">
      <x v="19"/>
    </i>
    <i r="2">
      <x v="24"/>
    </i>
    <i r="2">
      <x v="30"/>
    </i>
    <i r="2">
      <x v="39"/>
    </i>
    <i r="1">
      <x v="1"/>
      <x v="6"/>
    </i>
    <i r="1">
      <x v="2"/>
      <x v="22"/>
    </i>
    <i r="2">
      <x v="23"/>
    </i>
    <i r="1">
      <x v="3"/>
      <x v="2"/>
    </i>
    <i r="2">
      <x v="3"/>
    </i>
    <i r="2">
      <x v="10"/>
    </i>
    <i r="2">
      <x v="25"/>
    </i>
    <i r="2">
      <x v="26"/>
    </i>
    <i r="2">
      <x v="27"/>
    </i>
    <i r="2">
      <x v="28"/>
    </i>
    <i r="2">
      <x v="31"/>
    </i>
    <i r="2">
      <x v="32"/>
    </i>
    <i r="2">
      <x v="33"/>
    </i>
    <i r="1">
      <x v="4"/>
      <x v="35"/>
    </i>
    <i r="2">
      <x v="36"/>
    </i>
    <i t="default">
      <x v="1"/>
    </i>
    <i t="grand">
      <x/>
    </i>
  </rowItems>
  <colFields count="2">
    <field x="5"/>
    <field x="6"/>
  </colFields>
  <colItems count="11">
    <i>
      <x/>
      <x/>
    </i>
    <i r="1">
      <x v="1"/>
    </i>
    <i>
      <x v="1"/>
      <x/>
    </i>
    <i r="1">
      <x v="1"/>
    </i>
    <i>
      <x v="2"/>
      <x/>
    </i>
    <i r="1">
      <x v="1"/>
    </i>
    <i>
      <x v="3"/>
      <x/>
    </i>
    <i r="1">
      <x v="1"/>
    </i>
    <i>
      <x v="4"/>
      <x/>
    </i>
    <i r="1">
      <x v="1"/>
    </i>
    <i t="grand">
      <x/>
    </i>
  </colItems>
  <dataFields count="1">
    <dataField name=" " fld="2" subtotal="count" baseField="0" baseItem="0"/>
  </dataFields>
  <formats count="247">
    <format dxfId="246">
      <pivotArea dataOnly="0" labelOnly="1" outline="0" fieldPosition="0">
        <references count="1">
          <reference field="0" count="0"/>
        </references>
      </pivotArea>
    </format>
    <format dxfId="245">
      <pivotArea dataOnly="0" labelOnly="1" outline="0" fieldPosition="0">
        <references count="1">
          <reference field="0" count="0" defaultSubtotal="1"/>
        </references>
      </pivotArea>
    </format>
    <format dxfId="244">
      <pivotArea dataOnly="0" labelOnly="1" grandRow="1" outline="0" fieldPosition="0"/>
    </format>
    <format dxfId="243">
      <pivotArea dataOnly="0" labelOnly="1" outline="0" fieldPosition="0">
        <references count="1">
          <reference field="0" count="1">
            <x v="1"/>
          </reference>
        </references>
      </pivotArea>
    </format>
    <format dxfId="242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241">
      <pivotArea dataOnly="0" labelOnly="1" outline="0" fieldPosition="0">
        <references count="1">
          <reference field="0" count="1">
            <x v="0"/>
          </reference>
        </references>
      </pivotArea>
    </format>
    <format dxfId="240">
      <pivotArea dataOnly="0" labelOnly="1" outline="0" fieldPosition="0">
        <references count="1">
          <reference field="0" count="1" defaultSubtotal="1">
            <x v="0"/>
          </reference>
        </references>
      </pivotArea>
    </format>
    <format dxfId="239">
      <pivotArea dataOnly="0" labelOnly="1" grandRow="1" outline="0" fieldPosition="0"/>
    </format>
    <format dxfId="238">
      <pivotArea outline="0" fieldPosition="0"/>
    </format>
    <format dxfId="237">
      <pivotArea dataOnly="0" labelOnly="1" outline="0" fieldPosition="0">
        <references count="1">
          <reference field="5" count="0"/>
        </references>
      </pivotArea>
    </format>
    <format dxfId="236">
      <pivotArea dataOnly="0" labelOnly="1" grandCol="1" outline="0" fieldPosition="0"/>
    </format>
    <format dxfId="235">
      <pivotArea dataOnly="0" labelOnly="1" outline="0" fieldPosition="0">
        <references count="2">
          <reference field="5" count="1" selected="0">
            <x v="0"/>
          </reference>
          <reference field="6" count="0"/>
        </references>
      </pivotArea>
    </format>
    <format dxfId="234">
      <pivotArea dataOnly="0" labelOnly="1" outline="0" fieldPosition="0">
        <references count="2">
          <reference field="5" count="1" selected="0">
            <x v="1"/>
          </reference>
          <reference field="6" count="0"/>
        </references>
      </pivotArea>
    </format>
    <format dxfId="233">
      <pivotArea dataOnly="0" labelOnly="1" outline="0" fieldPosition="0">
        <references count="2">
          <reference field="5" count="1" selected="0">
            <x v="2"/>
          </reference>
          <reference field="6" count="0"/>
        </references>
      </pivotArea>
    </format>
    <format dxfId="232">
      <pivotArea dataOnly="0" labelOnly="1" outline="0" fieldPosition="0">
        <references count="2">
          <reference field="5" count="1" selected="0">
            <x v="3"/>
          </reference>
          <reference field="6" count="0"/>
        </references>
      </pivotArea>
    </format>
    <format dxfId="231">
      <pivotArea dataOnly="0" labelOnly="1" outline="0" fieldPosition="0">
        <references count="2">
          <reference field="5" count="1" selected="0">
            <x v="4"/>
          </reference>
          <reference field="6" count="0"/>
        </references>
      </pivotArea>
    </format>
    <format dxfId="230">
      <pivotArea outline="0" fieldPosition="0">
        <references count="1">
          <reference field="0" count="1" selected="0" defaultSubtotal="1">
            <x v="1"/>
          </reference>
        </references>
      </pivotArea>
    </format>
    <format dxfId="229">
      <pivotArea outline="0" fieldPosition="0">
        <references count="1">
          <reference field="0" count="1" selected="0" defaultSubtotal="1">
            <x v="0"/>
          </reference>
        </references>
      </pivotArea>
    </format>
    <format dxfId="228">
      <pivotArea outline="0" fieldPosition="0">
        <references count="1">
          <reference field="0" count="1" selected="0" defaultSubtotal="1">
            <x v="0"/>
          </reference>
        </references>
      </pivotArea>
    </format>
    <format dxfId="227">
      <pivotArea grandRow="1" outline="0" fieldPosition="0"/>
    </format>
    <format dxfId="226">
      <pivotArea grandRow="1" outline="0" fieldPosition="0"/>
    </format>
    <format dxfId="225">
      <pivotArea outline="0" fieldPosition="0">
        <references count="1">
          <reference field="0" count="1" selected="0" defaultSubtotal="1">
            <x v="1"/>
          </reference>
        </references>
      </pivotArea>
    </format>
    <format dxfId="224">
      <pivotArea dataOnly="0" labelOnly="1" outline="0" fieldPosition="0">
        <references count="2">
          <reference field="0" count="1" selected="0">
            <x v="1"/>
          </reference>
          <reference field="2" count="21">
            <x v="1"/>
            <x v="2"/>
            <x v="3"/>
            <x v="4"/>
            <x v="6"/>
            <x v="7"/>
            <x v="10"/>
            <x v="13"/>
            <x v="14"/>
            <x v="15"/>
            <x v="18"/>
            <x v="19"/>
            <x v="21"/>
            <x v="22"/>
            <x v="23"/>
            <x v="24"/>
            <x v="25"/>
            <x v="26"/>
            <x v="27"/>
            <x v="28"/>
            <x v="30"/>
          </reference>
        </references>
      </pivotArea>
    </format>
    <format dxfId="223">
      <pivotArea type="origin" dataOnly="0" labelOnly="1" outline="0" fieldPosition="0"/>
    </format>
    <format dxfId="222">
      <pivotArea dataOnly="0" labelOnly="1" outline="0" fieldPosition="0">
        <references count="2">
          <reference field="0" count="1" selected="0">
            <x v="1"/>
          </reference>
          <reference field="2" count="20">
            <x v="1"/>
            <x v="2"/>
            <x v="3"/>
            <x v="4"/>
            <x v="6"/>
            <x v="10"/>
            <x v="13"/>
            <x v="14"/>
            <x v="15"/>
            <x v="18"/>
            <x v="19"/>
            <x v="21"/>
            <x v="22"/>
            <x v="23"/>
            <x v="24"/>
            <x v="25"/>
            <x v="26"/>
            <x v="27"/>
            <x v="28"/>
            <x v="30"/>
          </reference>
        </references>
      </pivotArea>
    </format>
    <format dxfId="221">
      <pivotArea dataOnly="0" labelOnly="1" outline="0" fieldPosition="0">
        <references count="2">
          <reference field="0" count="1" selected="0">
            <x v="0"/>
          </reference>
          <reference field="2" count="9">
            <x v="5"/>
            <x v="8"/>
            <x v="9"/>
            <x v="11"/>
            <x v="12"/>
            <x v="16"/>
            <x v="17"/>
            <x v="20"/>
            <x v="29"/>
          </reference>
        </references>
      </pivotArea>
    </format>
    <format dxfId="220">
      <pivotArea dataOnly="0" labelOnly="1" outline="0" fieldPosition="0">
        <references count="2">
          <reference field="0" count="1" selected="0">
            <x v="1"/>
          </reference>
          <reference field="2" count="21">
            <x v="2"/>
            <x v="3"/>
            <x v="4"/>
            <x v="6"/>
            <x v="10"/>
            <x v="13"/>
            <x v="14"/>
            <x v="15"/>
            <x v="18"/>
            <x v="19"/>
            <x v="21"/>
            <x v="22"/>
            <x v="23"/>
            <x v="24"/>
            <x v="25"/>
            <x v="26"/>
            <x v="27"/>
            <x v="28"/>
            <x v="30"/>
            <x v="31"/>
            <x v="32"/>
          </reference>
        </references>
      </pivotArea>
    </format>
    <format dxfId="219">
      <pivotArea grandRow="1" outline="0" collapsedLevelsAreSubtotals="1" fieldPosition="0"/>
    </format>
    <format dxfId="218">
      <pivotArea dataOnly="0" labelOnly="1" grandRow="1" outline="0" fieldPosition="0"/>
    </format>
    <format dxfId="217">
      <pivotArea dataOnly="0" labelOnly="1" outline="0" fieldPosition="0">
        <references count="1">
          <reference field="0" count="0" defaultSubtotal="1"/>
        </references>
      </pivotArea>
    </format>
    <format dxfId="216">
      <pivotArea dataOnly="0" labelOnly="1" grandRow="1" outline="0" fieldPosition="0"/>
    </format>
    <format dxfId="215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0"/>
          </reference>
          <reference field="2" count="8">
            <x v="4"/>
            <x v="14"/>
            <x v="15"/>
            <x v="18"/>
            <x v="19"/>
            <x v="21"/>
            <x v="24"/>
            <x v="30"/>
          </reference>
        </references>
      </pivotArea>
    </format>
    <format dxfId="214">
      <pivotArea dataOnly="0" labelOnly="1" outline="0" fieldPosition="0">
        <references count="1">
          <reference field="0" count="0"/>
        </references>
      </pivotArea>
    </format>
    <format dxfId="213">
      <pivotArea dataOnly="0" labelOnly="1" outline="0" fieldPosition="0">
        <references count="1">
          <reference field="0" count="1" defaultSubtotal="1">
            <x v="0"/>
          </reference>
        </references>
      </pivotArea>
    </format>
    <format dxfId="212">
      <pivotArea dataOnly="0" labelOnly="1" outline="0" fieldPosition="0">
        <references count="2">
          <reference field="0" count="1" selected="0">
            <x v="0"/>
          </reference>
          <reference field="1" count="1">
            <x v="2"/>
          </reference>
        </references>
      </pivotArea>
    </format>
    <format dxfId="211">
      <pivotArea dataOnly="0" labelOnly="1" outline="0" fieldPosition="0">
        <references count="2">
          <reference field="0" count="1" selected="0">
            <x v="1"/>
          </reference>
          <reference field="1" count="0"/>
        </references>
      </pivotArea>
    </format>
    <format dxfId="210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2"/>
          </reference>
          <reference field="2" count="10">
            <x v="5"/>
            <x v="8"/>
            <x v="9"/>
            <x v="11"/>
            <x v="12"/>
            <x v="16"/>
            <x v="17"/>
            <x v="20"/>
            <x v="29"/>
            <x v="38"/>
          </reference>
        </references>
      </pivotArea>
    </format>
    <format dxfId="209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0"/>
          </reference>
          <reference field="2" count="7">
            <x v="4"/>
            <x v="14"/>
            <x v="15"/>
            <x v="18"/>
            <x v="19"/>
            <x v="24"/>
            <x v="30"/>
          </reference>
        </references>
      </pivotArea>
    </format>
    <format dxfId="208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"/>
          </reference>
          <reference field="2" count="2">
            <x v="6"/>
            <x v="13"/>
          </reference>
        </references>
      </pivotArea>
    </format>
    <format dxfId="207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2">
            <x v="22"/>
            <x v="23"/>
          </reference>
        </references>
      </pivotArea>
    </format>
    <format dxfId="206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"/>
          </reference>
          <reference field="2" count="11">
            <x v="2"/>
            <x v="3"/>
            <x v="10"/>
            <x v="25"/>
            <x v="26"/>
            <x v="27"/>
            <x v="28"/>
            <x v="31"/>
            <x v="32"/>
            <x v="33"/>
            <x v="37"/>
          </reference>
        </references>
      </pivotArea>
    </format>
    <format dxfId="205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4"/>
          </reference>
          <reference field="2" count="2">
            <x v="35"/>
            <x v="36"/>
          </reference>
        </references>
      </pivotArea>
    </format>
    <format dxfId="204">
      <pivotArea dataOnly="0" labelOnly="1" outline="0" fieldPosition="0">
        <references count="1">
          <reference field="0" count="0"/>
        </references>
      </pivotArea>
    </format>
    <format dxfId="203">
      <pivotArea dataOnly="0" labelOnly="1" outline="0" fieldPosition="0">
        <references count="1">
          <reference field="0" count="1" defaultSubtotal="1">
            <x v="0"/>
          </reference>
        </references>
      </pivotArea>
    </format>
    <format dxfId="202">
      <pivotArea dataOnly="0" labelOnly="1" outline="0" fieldPosition="0">
        <references count="2">
          <reference field="0" count="1" selected="0">
            <x v="0"/>
          </reference>
          <reference field="1" count="1">
            <x v="2"/>
          </reference>
        </references>
      </pivotArea>
    </format>
    <format dxfId="201">
      <pivotArea dataOnly="0" labelOnly="1" outline="0" fieldPosition="0">
        <references count="2">
          <reference field="0" count="1" selected="0">
            <x v="1"/>
          </reference>
          <reference field="1" count="0"/>
        </references>
      </pivotArea>
    </format>
    <format dxfId="200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2"/>
          </reference>
          <reference field="2" count="10">
            <x v="5"/>
            <x v="8"/>
            <x v="9"/>
            <x v="11"/>
            <x v="12"/>
            <x v="16"/>
            <x v="17"/>
            <x v="20"/>
            <x v="29"/>
            <x v="38"/>
          </reference>
        </references>
      </pivotArea>
    </format>
    <format dxfId="199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0"/>
          </reference>
          <reference field="2" count="7">
            <x v="4"/>
            <x v="14"/>
            <x v="15"/>
            <x v="18"/>
            <x v="19"/>
            <x v="24"/>
            <x v="30"/>
          </reference>
        </references>
      </pivotArea>
    </format>
    <format dxfId="198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"/>
          </reference>
          <reference field="2" count="2">
            <x v="6"/>
            <x v="13"/>
          </reference>
        </references>
      </pivotArea>
    </format>
    <format dxfId="197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2">
            <x v="22"/>
            <x v="23"/>
          </reference>
        </references>
      </pivotArea>
    </format>
    <format dxfId="196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"/>
          </reference>
          <reference field="2" count="11">
            <x v="2"/>
            <x v="3"/>
            <x v="10"/>
            <x v="25"/>
            <x v="26"/>
            <x v="27"/>
            <x v="28"/>
            <x v="31"/>
            <x v="32"/>
            <x v="33"/>
            <x v="37"/>
          </reference>
        </references>
      </pivotArea>
    </format>
    <format dxfId="195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4"/>
          </reference>
          <reference field="2" count="2">
            <x v="35"/>
            <x v="36"/>
          </reference>
        </references>
      </pivotArea>
    </format>
    <format dxfId="194">
      <pivotArea dataOnly="0" labelOnly="1" outline="0" fieldPosition="0">
        <references count="1">
          <reference field="0" count="0"/>
        </references>
      </pivotArea>
    </format>
    <format dxfId="193">
      <pivotArea dataOnly="0" labelOnly="1" outline="0" fieldPosition="0">
        <references count="1">
          <reference field="0" count="1" defaultSubtotal="1">
            <x v="0"/>
          </reference>
        </references>
      </pivotArea>
    </format>
    <format dxfId="192">
      <pivotArea dataOnly="0" labelOnly="1" outline="0" fieldPosition="0">
        <references count="2">
          <reference field="0" count="1" selected="0">
            <x v="0"/>
          </reference>
          <reference field="1" count="1">
            <x v="2"/>
          </reference>
        </references>
      </pivotArea>
    </format>
    <format dxfId="191">
      <pivotArea dataOnly="0" labelOnly="1" outline="0" fieldPosition="0">
        <references count="2">
          <reference field="0" count="1" selected="0">
            <x v="1"/>
          </reference>
          <reference field="1" count="0"/>
        </references>
      </pivotArea>
    </format>
    <format dxfId="190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2"/>
          </reference>
          <reference field="2" count="10">
            <x v="5"/>
            <x v="8"/>
            <x v="9"/>
            <x v="11"/>
            <x v="12"/>
            <x v="16"/>
            <x v="17"/>
            <x v="20"/>
            <x v="29"/>
            <x v="38"/>
          </reference>
        </references>
      </pivotArea>
    </format>
    <format dxfId="189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0"/>
          </reference>
          <reference field="2" count="7">
            <x v="4"/>
            <x v="14"/>
            <x v="15"/>
            <x v="18"/>
            <x v="19"/>
            <x v="24"/>
            <x v="30"/>
          </reference>
        </references>
      </pivotArea>
    </format>
    <format dxfId="188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"/>
          </reference>
          <reference field="2" count="2">
            <x v="6"/>
            <x v="13"/>
          </reference>
        </references>
      </pivotArea>
    </format>
    <format dxfId="187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2">
            <x v="22"/>
            <x v="23"/>
          </reference>
        </references>
      </pivotArea>
    </format>
    <format dxfId="186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"/>
          </reference>
          <reference field="2" count="11">
            <x v="2"/>
            <x v="3"/>
            <x v="10"/>
            <x v="25"/>
            <x v="26"/>
            <x v="27"/>
            <x v="28"/>
            <x v="31"/>
            <x v="32"/>
            <x v="33"/>
            <x v="37"/>
          </reference>
        </references>
      </pivotArea>
    </format>
    <format dxfId="185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4"/>
          </reference>
          <reference field="2" count="2">
            <x v="35"/>
            <x v="36"/>
          </reference>
        </references>
      </pivotArea>
    </format>
    <format dxfId="184">
      <pivotArea dataOnly="0" labelOnly="1" outline="0" fieldPosition="0">
        <references count="1">
          <reference field="0" count="0"/>
        </references>
      </pivotArea>
    </format>
    <format dxfId="183">
      <pivotArea dataOnly="0" labelOnly="1" outline="0" fieldPosition="0">
        <references count="1">
          <reference field="0" count="1" defaultSubtotal="1">
            <x v="0"/>
          </reference>
        </references>
      </pivotArea>
    </format>
    <format dxfId="182">
      <pivotArea dataOnly="0" labelOnly="1" outline="0" fieldPosition="0">
        <references count="2">
          <reference field="0" count="1" selected="0">
            <x v="0"/>
          </reference>
          <reference field="1" count="1">
            <x v="2"/>
          </reference>
        </references>
      </pivotArea>
    </format>
    <format dxfId="181">
      <pivotArea dataOnly="0" labelOnly="1" outline="0" fieldPosition="0">
        <references count="2">
          <reference field="0" count="1" selected="0">
            <x v="1"/>
          </reference>
          <reference field="1" count="0"/>
        </references>
      </pivotArea>
    </format>
    <format dxfId="180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2"/>
          </reference>
          <reference field="2" count="10">
            <x v="5"/>
            <x v="8"/>
            <x v="9"/>
            <x v="11"/>
            <x v="12"/>
            <x v="16"/>
            <x v="17"/>
            <x v="20"/>
            <x v="29"/>
            <x v="38"/>
          </reference>
        </references>
      </pivotArea>
    </format>
    <format dxfId="179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0"/>
          </reference>
          <reference field="2" count="7">
            <x v="4"/>
            <x v="14"/>
            <x v="15"/>
            <x v="18"/>
            <x v="19"/>
            <x v="24"/>
            <x v="30"/>
          </reference>
        </references>
      </pivotArea>
    </format>
    <format dxfId="178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"/>
          </reference>
          <reference field="2" count="2">
            <x v="6"/>
            <x v="13"/>
          </reference>
        </references>
      </pivotArea>
    </format>
    <format dxfId="177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2">
            <x v="22"/>
            <x v="23"/>
          </reference>
        </references>
      </pivotArea>
    </format>
    <format dxfId="176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"/>
          </reference>
          <reference field="2" count="11">
            <x v="2"/>
            <x v="3"/>
            <x v="10"/>
            <x v="25"/>
            <x v="26"/>
            <x v="27"/>
            <x v="28"/>
            <x v="31"/>
            <x v="32"/>
            <x v="33"/>
            <x v="37"/>
          </reference>
        </references>
      </pivotArea>
    </format>
    <format dxfId="175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4"/>
          </reference>
          <reference field="2" count="2">
            <x v="35"/>
            <x v="36"/>
          </reference>
        </references>
      </pivotArea>
    </format>
    <format dxfId="174">
      <pivotArea dataOnly="0" labelOnly="1" outline="0" fieldPosition="0">
        <references count="1">
          <reference field="0" count="0"/>
        </references>
      </pivotArea>
    </format>
    <format dxfId="173">
      <pivotArea dataOnly="0" labelOnly="1" outline="0" fieldPosition="0">
        <references count="1">
          <reference field="0" count="1" defaultSubtotal="1">
            <x v="0"/>
          </reference>
        </references>
      </pivotArea>
    </format>
    <format dxfId="172">
      <pivotArea dataOnly="0" labelOnly="1" outline="0" fieldPosition="0">
        <references count="2">
          <reference field="0" count="1" selected="0">
            <x v="0"/>
          </reference>
          <reference field="1" count="1">
            <x v="2"/>
          </reference>
        </references>
      </pivotArea>
    </format>
    <format dxfId="171">
      <pivotArea dataOnly="0" labelOnly="1" outline="0" fieldPosition="0">
        <references count="2">
          <reference field="0" count="1" selected="0">
            <x v="1"/>
          </reference>
          <reference field="1" count="0"/>
        </references>
      </pivotArea>
    </format>
    <format dxfId="170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2"/>
          </reference>
          <reference field="2" count="10">
            <x v="5"/>
            <x v="8"/>
            <x v="9"/>
            <x v="11"/>
            <x v="12"/>
            <x v="16"/>
            <x v="17"/>
            <x v="20"/>
            <x v="29"/>
            <x v="38"/>
          </reference>
        </references>
      </pivotArea>
    </format>
    <format dxfId="169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0"/>
          </reference>
          <reference field="2" count="7">
            <x v="4"/>
            <x v="14"/>
            <x v="15"/>
            <x v="18"/>
            <x v="19"/>
            <x v="24"/>
            <x v="30"/>
          </reference>
        </references>
      </pivotArea>
    </format>
    <format dxfId="168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"/>
          </reference>
          <reference field="2" count="2">
            <x v="6"/>
            <x v="13"/>
          </reference>
        </references>
      </pivotArea>
    </format>
    <format dxfId="167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2">
            <x v="22"/>
            <x v="23"/>
          </reference>
        </references>
      </pivotArea>
    </format>
    <format dxfId="166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"/>
          </reference>
          <reference field="2" count="11">
            <x v="2"/>
            <x v="3"/>
            <x v="10"/>
            <x v="25"/>
            <x v="26"/>
            <x v="27"/>
            <x v="28"/>
            <x v="31"/>
            <x v="32"/>
            <x v="33"/>
            <x v="37"/>
          </reference>
        </references>
      </pivotArea>
    </format>
    <format dxfId="165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4"/>
          </reference>
          <reference field="2" count="2">
            <x v="35"/>
            <x v="36"/>
          </reference>
        </references>
      </pivotArea>
    </format>
    <format dxfId="164">
      <pivotArea dataOnly="0" labelOnly="1" outline="0" fieldPosition="0">
        <references count="1">
          <reference field="0" count="0"/>
        </references>
      </pivotArea>
    </format>
    <format dxfId="163">
      <pivotArea dataOnly="0" labelOnly="1" outline="0" fieldPosition="0">
        <references count="1">
          <reference field="0" count="1" defaultSubtotal="1">
            <x v="0"/>
          </reference>
        </references>
      </pivotArea>
    </format>
    <format dxfId="162">
      <pivotArea dataOnly="0" labelOnly="1" outline="0" fieldPosition="0">
        <references count="2">
          <reference field="0" count="1" selected="0">
            <x v="0"/>
          </reference>
          <reference field="1" count="1">
            <x v="2"/>
          </reference>
        </references>
      </pivotArea>
    </format>
    <format dxfId="161">
      <pivotArea dataOnly="0" labelOnly="1" outline="0" fieldPosition="0">
        <references count="2">
          <reference field="0" count="1" selected="0">
            <x v="1"/>
          </reference>
          <reference field="1" count="0"/>
        </references>
      </pivotArea>
    </format>
    <format dxfId="160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2"/>
          </reference>
          <reference field="2" count="10">
            <x v="5"/>
            <x v="8"/>
            <x v="9"/>
            <x v="11"/>
            <x v="12"/>
            <x v="16"/>
            <x v="17"/>
            <x v="20"/>
            <x v="29"/>
            <x v="38"/>
          </reference>
        </references>
      </pivotArea>
    </format>
    <format dxfId="159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0"/>
          </reference>
          <reference field="2" count="7">
            <x v="4"/>
            <x v="14"/>
            <x v="15"/>
            <x v="18"/>
            <x v="19"/>
            <x v="24"/>
            <x v="30"/>
          </reference>
        </references>
      </pivotArea>
    </format>
    <format dxfId="158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"/>
          </reference>
          <reference field="2" count="2">
            <x v="6"/>
            <x v="13"/>
          </reference>
        </references>
      </pivotArea>
    </format>
    <format dxfId="157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2">
            <x v="22"/>
            <x v="23"/>
          </reference>
        </references>
      </pivotArea>
    </format>
    <format dxfId="156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"/>
          </reference>
          <reference field="2" count="11">
            <x v="2"/>
            <x v="3"/>
            <x v="10"/>
            <x v="25"/>
            <x v="26"/>
            <x v="27"/>
            <x v="28"/>
            <x v="31"/>
            <x v="32"/>
            <x v="33"/>
            <x v="37"/>
          </reference>
        </references>
      </pivotArea>
    </format>
    <format dxfId="155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4"/>
          </reference>
          <reference field="2" count="2">
            <x v="35"/>
            <x v="36"/>
          </reference>
        </references>
      </pivotArea>
    </format>
    <format dxfId="154">
      <pivotArea dataOnly="0" labelOnly="1" outline="0" fieldPosition="0">
        <references count="1">
          <reference field="0" count="0"/>
        </references>
      </pivotArea>
    </format>
    <format dxfId="153">
      <pivotArea dataOnly="0" labelOnly="1" outline="0" fieldPosition="0">
        <references count="1">
          <reference field="0" count="1" defaultSubtotal="1">
            <x v="0"/>
          </reference>
        </references>
      </pivotArea>
    </format>
    <format dxfId="152">
      <pivotArea dataOnly="0" labelOnly="1" outline="0" fieldPosition="0">
        <references count="2">
          <reference field="0" count="1" selected="0">
            <x v="0"/>
          </reference>
          <reference field="1" count="1">
            <x v="2"/>
          </reference>
        </references>
      </pivotArea>
    </format>
    <format dxfId="151">
      <pivotArea dataOnly="0" labelOnly="1" outline="0" fieldPosition="0">
        <references count="2">
          <reference field="0" count="1" selected="0">
            <x v="1"/>
          </reference>
          <reference field="1" count="0"/>
        </references>
      </pivotArea>
    </format>
    <format dxfId="150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2"/>
          </reference>
          <reference field="2" count="10">
            <x v="5"/>
            <x v="8"/>
            <x v="9"/>
            <x v="11"/>
            <x v="12"/>
            <x v="16"/>
            <x v="17"/>
            <x v="20"/>
            <x v="29"/>
            <x v="38"/>
          </reference>
        </references>
      </pivotArea>
    </format>
    <format dxfId="149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0"/>
          </reference>
          <reference field="2" count="7">
            <x v="4"/>
            <x v="14"/>
            <x v="15"/>
            <x v="18"/>
            <x v="19"/>
            <x v="24"/>
            <x v="30"/>
          </reference>
        </references>
      </pivotArea>
    </format>
    <format dxfId="148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"/>
          </reference>
          <reference field="2" count="2">
            <x v="6"/>
            <x v="13"/>
          </reference>
        </references>
      </pivotArea>
    </format>
    <format dxfId="147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2">
            <x v="22"/>
            <x v="23"/>
          </reference>
        </references>
      </pivotArea>
    </format>
    <format dxfId="146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"/>
          </reference>
          <reference field="2" count="11">
            <x v="2"/>
            <x v="3"/>
            <x v="10"/>
            <x v="25"/>
            <x v="26"/>
            <x v="27"/>
            <x v="28"/>
            <x v="31"/>
            <x v="32"/>
            <x v="33"/>
            <x v="37"/>
          </reference>
        </references>
      </pivotArea>
    </format>
    <format dxfId="145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4"/>
          </reference>
          <reference field="2" count="2">
            <x v="35"/>
            <x v="36"/>
          </reference>
        </references>
      </pivotArea>
    </format>
    <format dxfId="144">
      <pivotArea dataOnly="0" labelOnly="1" outline="0" fieldPosition="0">
        <references count="1">
          <reference field="0" count="0"/>
        </references>
      </pivotArea>
    </format>
    <format dxfId="143">
      <pivotArea dataOnly="0" labelOnly="1" outline="0" fieldPosition="0">
        <references count="1">
          <reference field="0" count="1" defaultSubtotal="1">
            <x v="0"/>
          </reference>
        </references>
      </pivotArea>
    </format>
    <format dxfId="142">
      <pivotArea dataOnly="0" labelOnly="1" outline="0" fieldPosition="0">
        <references count="2">
          <reference field="0" count="1" selected="0">
            <x v="0"/>
          </reference>
          <reference field="1" count="1">
            <x v="2"/>
          </reference>
        </references>
      </pivotArea>
    </format>
    <format dxfId="141">
      <pivotArea dataOnly="0" labelOnly="1" outline="0" fieldPosition="0">
        <references count="2">
          <reference field="0" count="1" selected="0">
            <x v="1"/>
          </reference>
          <reference field="1" count="0"/>
        </references>
      </pivotArea>
    </format>
    <format dxfId="140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2"/>
          </reference>
          <reference field="2" count="10">
            <x v="5"/>
            <x v="8"/>
            <x v="9"/>
            <x v="11"/>
            <x v="12"/>
            <x v="16"/>
            <x v="17"/>
            <x v="20"/>
            <x v="29"/>
            <x v="38"/>
          </reference>
        </references>
      </pivotArea>
    </format>
    <format dxfId="139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0"/>
          </reference>
          <reference field="2" count="7">
            <x v="4"/>
            <x v="14"/>
            <x v="15"/>
            <x v="18"/>
            <x v="19"/>
            <x v="24"/>
            <x v="30"/>
          </reference>
        </references>
      </pivotArea>
    </format>
    <format dxfId="138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"/>
          </reference>
          <reference field="2" count="2">
            <x v="6"/>
            <x v="13"/>
          </reference>
        </references>
      </pivotArea>
    </format>
    <format dxfId="137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2">
            <x v="22"/>
            <x v="23"/>
          </reference>
        </references>
      </pivotArea>
    </format>
    <format dxfId="136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"/>
          </reference>
          <reference field="2" count="11">
            <x v="2"/>
            <x v="3"/>
            <x v="10"/>
            <x v="25"/>
            <x v="26"/>
            <x v="27"/>
            <x v="28"/>
            <x v="31"/>
            <x v="32"/>
            <x v="33"/>
            <x v="37"/>
          </reference>
        </references>
      </pivotArea>
    </format>
    <format dxfId="135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4"/>
          </reference>
          <reference field="2" count="2">
            <x v="35"/>
            <x v="36"/>
          </reference>
        </references>
      </pivotArea>
    </format>
    <format dxfId="134">
      <pivotArea dataOnly="0" labelOnly="1" outline="0" fieldPosition="0">
        <references count="1">
          <reference field="0" count="0"/>
        </references>
      </pivotArea>
    </format>
    <format dxfId="133">
      <pivotArea dataOnly="0" labelOnly="1" outline="0" fieldPosition="0">
        <references count="1">
          <reference field="0" count="1" defaultSubtotal="1">
            <x v="0"/>
          </reference>
        </references>
      </pivotArea>
    </format>
    <format dxfId="132">
      <pivotArea dataOnly="0" labelOnly="1" outline="0" fieldPosition="0">
        <references count="2">
          <reference field="0" count="1" selected="0">
            <x v="0"/>
          </reference>
          <reference field="1" count="1">
            <x v="2"/>
          </reference>
        </references>
      </pivotArea>
    </format>
    <format dxfId="131">
      <pivotArea dataOnly="0" labelOnly="1" outline="0" fieldPosition="0">
        <references count="2">
          <reference field="0" count="1" selected="0">
            <x v="1"/>
          </reference>
          <reference field="1" count="0"/>
        </references>
      </pivotArea>
    </format>
    <format dxfId="130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2"/>
          </reference>
          <reference field="2" count="10">
            <x v="5"/>
            <x v="8"/>
            <x v="9"/>
            <x v="11"/>
            <x v="12"/>
            <x v="16"/>
            <x v="17"/>
            <x v="20"/>
            <x v="29"/>
            <x v="38"/>
          </reference>
        </references>
      </pivotArea>
    </format>
    <format dxfId="129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0"/>
          </reference>
          <reference field="2" count="7">
            <x v="4"/>
            <x v="14"/>
            <x v="15"/>
            <x v="18"/>
            <x v="19"/>
            <x v="24"/>
            <x v="30"/>
          </reference>
        </references>
      </pivotArea>
    </format>
    <format dxfId="128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"/>
          </reference>
          <reference field="2" count="2">
            <x v="6"/>
            <x v="13"/>
          </reference>
        </references>
      </pivotArea>
    </format>
    <format dxfId="127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2">
            <x v="22"/>
            <x v="23"/>
          </reference>
        </references>
      </pivotArea>
    </format>
    <format dxfId="126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"/>
          </reference>
          <reference field="2" count="11">
            <x v="2"/>
            <x v="3"/>
            <x v="10"/>
            <x v="25"/>
            <x v="26"/>
            <x v="27"/>
            <x v="28"/>
            <x v="31"/>
            <x v="32"/>
            <x v="33"/>
            <x v="37"/>
          </reference>
        </references>
      </pivotArea>
    </format>
    <format dxfId="125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4"/>
          </reference>
          <reference field="2" count="2">
            <x v="35"/>
            <x v="36"/>
          </reference>
        </references>
      </pivotArea>
    </format>
    <format dxfId="124">
      <pivotArea dataOnly="0" labelOnly="1" outline="0" fieldPosition="0">
        <references count="1">
          <reference field="0" count="0"/>
        </references>
      </pivotArea>
    </format>
    <format dxfId="123">
      <pivotArea dataOnly="0" labelOnly="1" outline="0" fieldPosition="0">
        <references count="1">
          <reference field="0" count="1" defaultSubtotal="1">
            <x v="0"/>
          </reference>
        </references>
      </pivotArea>
    </format>
    <format dxfId="122">
      <pivotArea dataOnly="0" labelOnly="1" outline="0" fieldPosition="0">
        <references count="2">
          <reference field="0" count="1" selected="0">
            <x v="0"/>
          </reference>
          <reference field="1" count="1">
            <x v="2"/>
          </reference>
        </references>
      </pivotArea>
    </format>
    <format dxfId="121">
      <pivotArea dataOnly="0" labelOnly="1" outline="0" fieldPosition="0">
        <references count="2">
          <reference field="0" count="1" selected="0">
            <x v="1"/>
          </reference>
          <reference field="1" count="0"/>
        </references>
      </pivotArea>
    </format>
    <format dxfId="120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2"/>
          </reference>
          <reference field="2" count="10">
            <x v="5"/>
            <x v="8"/>
            <x v="9"/>
            <x v="11"/>
            <x v="12"/>
            <x v="16"/>
            <x v="17"/>
            <x v="20"/>
            <x v="29"/>
            <x v="38"/>
          </reference>
        </references>
      </pivotArea>
    </format>
    <format dxfId="119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0"/>
          </reference>
          <reference field="2" count="7">
            <x v="4"/>
            <x v="14"/>
            <x v="15"/>
            <x v="18"/>
            <x v="19"/>
            <x v="24"/>
            <x v="30"/>
          </reference>
        </references>
      </pivotArea>
    </format>
    <format dxfId="118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"/>
          </reference>
          <reference field="2" count="2">
            <x v="6"/>
            <x v="13"/>
          </reference>
        </references>
      </pivotArea>
    </format>
    <format dxfId="117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2">
            <x v="22"/>
            <x v="23"/>
          </reference>
        </references>
      </pivotArea>
    </format>
    <format dxfId="116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"/>
          </reference>
          <reference field="2" count="11">
            <x v="2"/>
            <x v="3"/>
            <x v="10"/>
            <x v="25"/>
            <x v="26"/>
            <x v="27"/>
            <x v="28"/>
            <x v="31"/>
            <x v="32"/>
            <x v="33"/>
            <x v="37"/>
          </reference>
        </references>
      </pivotArea>
    </format>
    <format dxfId="115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4"/>
          </reference>
          <reference field="2" count="2">
            <x v="35"/>
            <x v="36"/>
          </reference>
        </references>
      </pivotArea>
    </format>
    <format dxfId="114">
      <pivotArea dataOnly="0" labelOnly="1" outline="0" fieldPosition="0">
        <references count="1">
          <reference field="0" count="0"/>
        </references>
      </pivotArea>
    </format>
    <format dxfId="113">
      <pivotArea dataOnly="0" labelOnly="1" outline="0" fieldPosition="0">
        <references count="1">
          <reference field="0" count="1" defaultSubtotal="1">
            <x v="0"/>
          </reference>
        </references>
      </pivotArea>
    </format>
    <format dxfId="112">
      <pivotArea dataOnly="0" labelOnly="1" outline="0" fieldPosition="0">
        <references count="2">
          <reference field="0" count="1" selected="0">
            <x v="0"/>
          </reference>
          <reference field="1" count="1">
            <x v="2"/>
          </reference>
        </references>
      </pivotArea>
    </format>
    <format dxfId="111">
      <pivotArea dataOnly="0" labelOnly="1" outline="0" fieldPosition="0">
        <references count="2">
          <reference field="0" count="1" selected="0">
            <x v="1"/>
          </reference>
          <reference field="1" count="0"/>
        </references>
      </pivotArea>
    </format>
    <format dxfId="110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2"/>
          </reference>
          <reference field="2" count="10">
            <x v="5"/>
            <x v="8"/>
            <x v="9"/>
            <x v="11"/>
            <x v="12"/>
            <x v="16"/>
            <x v="17"/>
            <x v="20"/>
            <x v="29"/>
            <x v="38"/>
          </reference>
        </references>
      </pivotArea>
    </format>
    <format dxfId="109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0"/>
          </reference>
          <reference field="2" count="7">
            <x v="4"/>
            <x v="14"/>
            <x v="15"/>
            <x v="18"/>
            <x v="19"/>
            <x v="24"/>
            <x v="30"/>
          </reference>
        </references>
      </pivotArea>
    </format>
    <format dxfId="108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"/>
          </reference>
          <reference field="2" count="2">
            <x v="6"/>
            <x v="13"/>
          </reference>
        </references>
      </pivotArea>
    </format>
    <format dxfId="107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2">
            <x v="22"/>
            <x v="23"/>
          </reference>
        </references>
      </pivotArea>
    </format>
    <format dxfId="106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"/>
          </reference>
          <reference field="2" count="11">
            <x v="2"/>
            <x v="3"/>
            <x v="10"/>
            <x v="25"/>
            <x v="26"/>
            <x v="27"/>
            <x v="28"/>
            <x v="31"/>
            <x v="32"/>
            <x v="33"/>
            <x v="37"/>
          </reference>
        </references>
      </pivotArea>
    </format>
    <format dxfId="105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4"/>
          </reference>
          <reference field="2" count="2">
            <x v="35"/>
            <x v="36"/>
          </reference>
        </references>
      </pivotArea>
    </format>
    <format dxfId="104">
      <pivotArea dataOnly="0" labelOnly="1" outline="0" fieldPosition="0">
        <references count="1">
          <reference field="0" count="0"/>
        </references>
      </pivotArea>
    </format>
    <format dxfId="103">
      <pivotArea dataOnly="0" labelOnly="1" outline="0" fieldPosition="0">
        <references count="1">
          <reference field="0" count="1" defaultSubtotal="1">
            <x v="0"/>
          </reference>
        </references>
      </pivotArea>
    </format>
    <format dxfId="102">
      <pivotArea dataOnly="0" labelOnly="1" outline="0" fieldPosition="0">
        <references count="2">
          <reference field="0" count="1" selected="0">
            <x v="0"/>
          </reference>
          <reference field="1" count="1">
            <x v="2"/>
          </reference>
        </references>
      </pivotArea>
    </format>
    <format dxfId="101">
      <pivotArea dataOnly="0" labelOnly="1" outline="0" fieldPosition="0">
        <references count="2">
          <reference field="0" count="1" selected="0">
            <x v="1"/>
          </reference>
          <reference field="1" count="0"/>
        </references>
      </pivotArea>
    </format>
    <format dxfId="100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2"/>
          </reference>
          <reference field="2" count="10">
            <x v="5"/>
            <x v="8"/>
            <x v="9"/>
            <x v="11"/>
            <x v="12"/>
            <x v="16"/>
            <x v="17"/>
            <x v="20"/>
            <x v="29"/>
            <x v="38"/>
          </reference>
        </references>
      </pivotArea>
    </format>
    <format dxfId="99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0"/>
          </reference>
          <reference field="2" count="7">
            <x v="4"/>
            <x v="14"/>
            <x v="15"/>
            <x v="18"/>
            <x v="19"/>
            <x v="24"/>
            <x v="30"/>
          </reference>
        </references>
      </pivotArea>
    </format>
    <format dxfId="98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"/>
          </reference>
          <reference field="2" count="2">
            <x v="6"/>
            <x v="13"/>
          </reference>
        </references>
      </pivotArea>
    </format>
    <format dxfId="97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2">
            <x v="22"/>
            <x v="23"/>
          </reference>
        </references>
      </pivotArea>
    </format>
    <format dxfId="96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"/>
          </reference>
          <reference field="2" count="11">
            <x v="2"/>
            <x v="3"/>
            <x v="10"/>
            <x v="25"/>
            <x v="26"/>
            <x v="27"/>
            <x v="28"/>
            <x v="31"/>
            <x v="32"/>
            <x v="33"/>
            <x v="37"/>
          </reference>
        </references>
      </pivotArea>
    </format>
    <format dxfId="95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4"/>
          </reference>
          <reference field="2" count="2">
            <x v="35"/>
            <x v="36"/>
          </reference>
        </references>
      </pivotArea>
    </format>
    <format dxfId="94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0"/>
          </reference>
          <reference field="2" count="7">
            <x v="4"/>
            <x v="14"/>
            <x v="15"/>
            <x v="18"/>
            <x v="19"/>
            <x v="24"/>
            <x v="30"/>
          </reference>
        </references>
      </pivotArea>
    </format>
    <format dxfId="93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"/>
          </reference>
          <reference field="2" count="2">
            <x v="6"/>
            <x v="13"/>
          </reference>
        </references>
      </pivotArea>
    </format>
    <format dxfId="9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2">
            <x v="22"/>
            <x v="23"/>
          </reference>
        </references>
      </pivotArea>
    </format>
    <format dxfId="91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"/>
          </reference>
          <reference field="2" count="11">
            <x v="2"/>
            <x v="3"/>
            <x v="10"/>
            <x v="25"/>
            <x v="26"/>
            <x v="27"/>
            <x v="28"/>
            <x v="31"/>
            <x v="32"/>
            <x v="33"/>
            <x v="37"/>
          </reference>
        </references>
      </pivotArea>
    </format>
    <format dxfId="90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4"/>
          </reference>
          <reference field="2" count="2">
            <x v="35"/>
            <x v="36"/>
          </reference>
        </references>
      </pivotArea>
    </format>
    <format dxfId="89">
      <pivotArea dataOnly="0" labelOnly="1" outline="0" fieldPosition="0">
        <references count="1">
          <reference field="0" count="0"/>
        </references>
      </pivotArea>
    </format>
    <format dxfId="88">
      <pivotArea dataOnly="0" labelOnly="1" outline="0" fieldPosition="0">
        <references count="1">
          <reference field="0" count="1" defaultSubtotal="1">
            <x v="0"/>
          </reference>
        </references>
      </pivotArea>
    </format>
    <format dxfId="87">
      <pivotArea dataOnly="0" labelOnly="1" outline="0" fieldPosition="0">
        <references count="2">
          <reference field="0" count="1" selected="0">
            <x v="0"/>
          </reference>
          <reference field="1" count="1">
            <x v="2"/>
          </reference>
        </references>
      </pivotArea>
    </format>
    <format dxfId="86">
      <pivotArea dataOnly="0" labelOnly="1" outline="0" fieldPosition="0">
        <references count="2">
          <reference field="0" count="1" selected="0">
            <x v="1"/>
          </reference>
          <reference field="1" count="0"/>
        </references>
      </pivotArea>
    </format>
    <format dxfId="85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2"/>
          </reference>
          <reference field="2" count="10">
            <x v="5"/>
            <x v="8"/>
            <x v="9"/>
            <x v="11"/>
            <x v="12"/>
            <x v="16"/>
            <x v="17"/>
            <x v="20"/>
            <x v="29"/>
            <x v="38"/>
          </reference>
        </references>
      </pivotArea>
    </format>
    <format dxfId="84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0"/>
          </reference>
          <reference field="2" count="7">
            <x v="4"/>
            <x v="14"/>
            <x v="15"/>
            <x v="18"/>
            <x v="19"/>
            <x v="24"/>
            <x v="30"/>
          </reference>
        </references>
      </pivotArea>
    </format>
    <format dxfId="83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"/>
          </reference>
          <reference field="2" count="2">
            <x v="6"/>
            <x v="13"/>
          </reference>
        </references>
      </pivotArea>
    </format>
    <format dxfId="8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2">
            <x v="22"/>
            <x v="23"/>
          </reference>
        </references>
      </pivotArea>
    </format>
    <format dxfId="81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"/>
          </reference>
          <reference field="2" count="11">
            <x v="2"/>
            <x v="3"/>
            <x v="10"/>
            <x v="25"/>
            <x v="26"/>
            <x v="27"/>
            <x v="28"/>
            <x v="31"/>
            <x v="32"/>
            <x v="33"/>
            <x v="37"/>
          </reference>
        </references>
      </pivotArea>
    </format>
    <format dxfId="80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4"/>
          </reference>
          <reference field="2" count="2">
            <x v="35"/>
            <x v="36"/>
          </reference>
        </references>
      </pivotArea>
    </format>
    <format dxfId="79">
      <pivotArea dataOnly="0" labelOnly="1" outline="0" fieldPosition="0">
        <references count="1">
          <reference field="0" count="0"/>
        </references>
      </pivotArea>
    </format>
    <format dxfId="78">
      <pivotArea dataOnly="0" labelOnly="1" outline="0" fieldPosition="0">
        <references count="1">
          <reference field="0" count="1" defaultSubtotal="1">
            <x v="0"/>
          </reference>
        </references>
      </pivotArea>
    </format>
    <format dxfId="77">
      <pivotArea dataOnly="0" labelOnly="1" outline="0" fieldPosition="0">
        <references count="2">
          <reference field="0" count="1" selected="0">
            <x v="0"/>
          </reference>
          <reference field="1" count="1">
            <x v="2"/>
          </reference>
        </references>
      </pivotArea>
    </format>
    <format dxfId="76">
      <pivotArea dataOnly="0" labelOnly="1" outline="0" fieldPosition="0">
        <references count="2">
          <reference field="0" count="1" selected="0">
            <x v="1"/>
          </reference>
          <reference field="1" count="0"/>
        </references>
      </pivotArea>
    </format>
    <format dxfId="75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2"/>
          </reference>
          <reference field="2" count="10">
            <x v="5"/>
            <x v="8"/>
            <x v="9"/>
            <x v="11"/>
            <x v="12"/>
            <x v="16"/>
            <x v="17"/>
            <x v="20"/>
            <x v="29"/>
            <x v="38"/>
          </reference>
        </references>
      </pivotArea>
    </format>
    <format dxfId="74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0"/>
          </reference>
          <reference field="2" count="7">
            <x v="4"/>
            <x v="14"/>
            <x v="15"/>
            <x v="18"/>
            <x v="19"/>
            <x v="24"/>
            <x v="30"/>
          </reference>
        </references>
      </pivotArea>
    </format>
    <format dxfId="73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"/>
          </reference>
          <reference field="2" count="2">
            <x v="6"/>
            <x v="13"/>
          </reference>
        </references>
      </pivotArea>
    </format>
    <format dxfId="7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2">
            <x v="22"/>
            <x v="23"/>
          </reference>
        </references>
      </pivotArea>
    </format>
    <format dxfId="71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"/>
          </reference>
          <reference field="2" count="11">
            <x v="2"/>
            <x v="3"/>
            <x v="10"/>
            <x v="25"/>
            <x v="26"/>
            <x v="27"/>
            <x v="28"/>
            <x v="31"/>
            <x v="32"/>
            <x v="33"/>
            <x v="37"/>
          </reference>
        </references>
      </pivotArea>
    </format>
    <format dxfId="70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4"/>
          </reference>
          <reference field="2" count="2">
            <x v="35"/>
            <x v="36"/>
          </reference>
        </references>
      </pivotArea>
    </format>
    <format dxfId="69">
      <pivotArea dataOnly="0" labelOnly="1" outline="0" fieldPosition="0">
        <references count="1">
          <reference field="0" count="0"/>
        </references>
      </pivotArea>
    </format>
    <format dxfId="68">
      <pivotArea dataOnly="0" labelOnly="1" outline="0" fieldPosition="0">
        <references count="1">
          <reference field="0" count="1" defaultSubtotal="1">
            <x v="0"/>
          </reference>
        </references>
      </pivotArea>
    </format>
    <format dxfId="67">
      <pivotArea dataOnly="0" labelOnly="1" outline="0" fieldPosition="0">
        <references count="2">
          <reference field="0" count="1" selected="0">
            <x v="0"/>
          </reference>
          <reference field="1" count="1">
            <x v="2"/>
          </reference>
        </references>
      </pivotArea>
    </format>
    <format dxfId="66">
      <pivotArea dataOnly="0" labelOnly="1" outline="0" fieldPosition="0">
        <references count="2">
          <reference field="0" count="1" selected="0">
            <x v="1"/>
          </reference>
          <reference field="1" count="0"/>
        </references>
      </pivotArea>
    </format>
    <format dxfId="65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2"/>
          </reference>
          <reference field="2" count="10">
            <x v="5"/>
            <x v="8"/>
            <x v="9"/>
            <x v="11"/>
            <x v="12"/>
            <x v="16"/>
            <x v="17"/>
            <x v="20"/>
            <x v="29"/>
            <x v="38"/>
          </reference>
        </references>
      </pivotArea>
    </format>
    <format dxfId="64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0"/>
          </reference>
          <reference field="2" count="7">
            <x v="4"/>
            <x v="14"/>
            <x v="15"/>
            <x v="18"/>
            <x v="19"/>
            <x v="24"/>
            <x v="30"/>
          </reference>
        </references>
      </pivotArea>
    </format>
    <format dxfId="63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"/>
          </reference>
          <reference field="2" count="2">
            <x v="6"/>
            <x v="13"/>
          </reference>
        </references>
      </pivotArea>
    </format>
    <format dxfId="6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2">
            <x v="22"/>
            <x v="23"/>
          </reference>
        </references>
      </pivotArea>
    </format>
    <format dxfId="61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"/>
          </reference>
          <reference field="2" count="11">
            <x v="2"/>
            <x v="3"/>
            <x v="10"/>
            <x v="25"/>
            <x v="26"/>
            <x v="27"/>
            <x v="28"/>
            <x v="31"/>
            <x v="32"/>
            <x v="33"/>
            <x v="37"/>
          </reference>
        </references>
      </pivotArea>
    </format>
    <format dxfId="60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4"/>
          </reference>
          <reference field="2" count="2">
            <x v="35"/>
            <x v="36"/>
          </reference>
        </references>
      </pivotArea>
    </format>
    <format dxfId="59">
      <pivotArea dataOnly="0" labelOnly="1" outline="0" fieldPosition="0">
        <references count="1">
          <reference field="0" count="0"/>
        </references>
      </pivotArea>
    </format>
    <format dxfId="58">
      <pivotArea dataOnly="0" labelOnly="1" outline="0" fieldPosition="0">
        <references count="1">
          <reference field="0" count="1" defaultSubtotal="1">
            <x v="0"/>
          </reference>
        </references>
      </pivotArea>
    </format>
    <format dxfId="57">
      <pivotArea dataOnly="0" labelOnly="1" outline="0" fieldPosition="0">
        <references count="2">
          <reference field="0" count="1" selected="0">
            <x v="0"/>
          </reference>
          <reference field="1" count="1">
            <x v="2"/>
          </reference>
        </references>
      </pivotArea>
    </format>
    <format dxfId="56">
      <pivotArea dataOnly="0" labelOnly="1" outline="0" fieldPosition="0">
        <references count="2">
          <reference field="0" count="1" selected="0">
            <x v="1"/>
          </reference>
          <reference field="1" count="0"/>
        </references>
      </pivotArea>
    </format>
    <format dxfId="55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2"/>
          </reference>
          <reference field="2" count="10">
            <x v="5"/>
            <x v="8"/>
            <x v="9"/>
            <x v="11"/>
            <x v="12"/>
            <x v="16"/>
            <x v="17"/>
            <x v="20"/>
            <x v="29"/>
            <x v="38"/>
          </reference>
        </references>
      </pivotArea>
    </format>
    <format dxfId="54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0"/>
          </reference>
          <reference field="2" count="7">
            <x v="4"/>
            <x v="14"/>
            <x v="15"/>
            <x v="18"/>
            <x v="19"/>
            <x v="24"/>
            <x v="30"/>
          </reference>
        </references>
      </pivotArea>
    </format>
    <format dxfId="53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"/>
          </reference>
          <reference field="2" count="2">
            <x v="6"/>
            <x v="13"/>
          </reference>
        </references>
      </pivotArea>
    </format>
    <format dxfId="5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2">
            <x v="22"/>
            <x v="23"/>
          </reference>
        </references>
      </pivotArea>
    </format>
    <format dxfId="51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"/>
          </reference>
          <reference field="2" count="11">
            <x v="2"/>
            <x v="3"/>
            <x v="10"/>
            <x v="25"/>
            <x v="26"/>
            <x v="27"/>
            <x v="28"/>
            <x v="31"/>
            <x v="32"/>
            <x v="33"/>
            <x v="37"/>
          </reference>
        </references>
      </pivotArea>
    </format>
    <format dxfId="50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4"/>
          </reference>
          <reference field="2" count="2">
            <x v="35"/>
            <x v="36"/>
          </reference>
        </references>
      </pivotArea>
    </format>
    <format dxfId="49">
      <pivotArea dataOnly="0" labelOnly="1" outline="0" fieldPosition="0">
        <references count="1">
          <reference field="0" count="0"/>
        </references>
      </pivotArea>
    </format>
    <format dxfId="48">
      <pivotArea dataOnly="0" labelOnly="1" outline="0" fieldPosition="0">
        <references count="1">
          <reference field="0" count="1" defaultSubtotal="1">
            <x v="0"/>
          </reference>
        </references>
      </pivotArea>
    </format>
    <format dxfId="47">
      <pivotArea dataOnly="0" labelOnly="1" outline="0" fieldPosition="0">
        <references count="2">
          <reference field="0" count="1" selected="0">
            <x v="0"/>
          </reference>
          <reference field="1" count="1">
            <x v="2"/>
          </reference>
        </references>
      </pivotArea>
    </format>
    <format dxfId="46">
      <pivotArea dataOnly="0" labelOnly="1" outline="0" fieldPosition="0">
        <references count="2">
          <reference field="0" count="1" selected="0">
            <x v="1"/>
          </reference>
          <reference field="1" count="0"/>
        </references>
      </pivotArea>
    </format>
    <format dxfId="45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2"/>
          </reference>
          <reference field="2" count="10">
            <x v="5"/>
            <x v="8"/>
            <x v="9"/>
            <x v="11"/>
            <x v="12"/>
            <x v="16"/>
            <x v="17"/>
            <x v="20"/>
            <x v="29"/>
            <x v="38"/>
          </reference>
        </references>
      </pivotArea>
    </format>
    <format dxfId="44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0"/>
          </reference>
          <reference field="2" count="7">
            <x v="4"/>
            <x v="14"/>
            <x v="15"/>
            <x v="18"/>
            <x v="19"/>
            <x v="24"/>
            <x v="30"/>
          </reference>
        </references>
      </pivotArea>
    </format>
    <format dxfId="43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"/>
          </reference>
          <reference field="2" count="2">
            <x v="6"/>
            <x v="13"/>
          </reference>
        </references>
      </pivotArea>
    </format>
    <format dxfId="4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2">
            <x v="22"/>
            <x v="23"/>
          </reference>
        </references>
      </pivotArea>
    </format>
    <format dxfId="41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"/>
          </reference>
          <reference field="2" count="11">
            <x v="2"/>
            <x v="3"/>
            <x v="10"/>
            <x v="25"/>
            <x v="26"/>
            <x v="27"/>
            <x v="28"/>
            <x v="31"/>
            <x v="32"/>
            <x v="33"/>
            <x v="37"/>
          </reference>
        </references>
      </pivotArea>
    </format>
    <format dxfId="40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4"/>
          </reference>
          <reference field="2" count="2">
            <x v="35"/>
            <x v="36"/>
          </reference>
        </references>
      </pivotArea>
    </format>
    <format dxfId="39">
      <pivotArea dataOnly="0" labelOnly="1" outline="0" fieldPosition="0">
        <references count="1">
          <reference field="0" count="0"/>
        </references>
      </pivotArea>
    </format>
    <format dxfId="38">
      <pivotArea dataOnly="0" labelOnly="1" outline="0" fieldPosition="0">
        <references count="1">
          <reference field="0" count="1" defaultSubtotal="1">
            <x v="0"/>
          </reference>
        </references>
      </pivotArea>
    </format>
    <format dxfId="37">
      <pivotArea dataOnly="0" labelOnly="1" outline="0" fieldPosition="0">
        <references count="2">
          <reference field="0" count="1" selected="0">
            <x v="0"/>
          </reference>
          <reference field="1" count="1">
            <x v="2"/>
          </reference>
        </references>
      </pivotArea>
    </format>
    <format dxfId="36">
      <pivotArea dataOnly="0" labelOnly="1" outline="0" fieldPosition="0">
        <references count="2">
          <reference field="0" count="1" selected="0">
            <x v="1"/>
          </reference>
          <reference field="1" count="0"/>
        </references>
      </pivotArea>
    </format>
    <format dxfId="35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2"/>
          </reference>
          <reference field="2" count="10">
            <x v="5"/>
            <x v="8"/>
            <x v="9"/>
            <x v="11"/>
            <x v="12"/>
            <x v="16"/>
            <x v="17"/>
            <x v="20"/>
            <x v="29"/>
            <x v="38"/>
          </reference>
        </references>
      </pivotArea>
    </format>
    <format dxfId="34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0"/>
          </reference>
          <reference field="2" count="7">
            <x v="4"/>
            <x v="14"/>
            <x v="15"/>
            <x v="18"/>
            <x v="19"/>
            <x v="24"/>
            <x v="30"/>
          </reference>
        </references>
      </pivotArea>
    </format>
    <format dxfId="33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"/>
          </reference>
          <reference field="2" count="2">
            <x v="6"/>
            <x v="13"/>
          </reference>
        </references>
      </pivotArea>
    </format>
    <format dxfId="3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2">
            <x v="22"/>
            <x v="23"/>
          </reference>
        </references>
      </pivotArea>
    </format>
    <format dxfId="31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"/>
          </reference>
          <reference field="2" count="11">
            <x v="2"/>
            <x v="3"/>
            <x v="10"/>
            <x v="25"/>
            <x v="26"/>
            <x v="27"/>
            <x v="28"/>
            <x v="31"/>
            <x v="32"/>
            <x v="33"/>
            <x v="37"/>
          </reference>
        </references>
      </pivotArea>
    </format>
    <format dxfId="30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4"/>
          </reference>
          <reference field="2" count="2">
            <x v="35"/>
            <x v="36"/>
          </reference>
        </references>
      </pivotArea>
    </format>
    <format dxfId="29">
      <pivotArea dataOnly="0" labelOnly="1" outline="0" fieldPosition="0">
        <references count="1">
          <reference field="0" count="0"/>
        </references>
      </pivotArea>
    </format>
    <format dxfId="28">
      <pivotArea dataOnly="0" labelOnly="1" outline="0" fieldPosition="0">
        <references count="1">
          <reference field="0" count="1" defaultSubtotal="1">
            <x v="0"/>
          </reference>
        </references>
      </pivotArea>
    </format>
    <format dxfId="27">
      <pivotArea dataOnly="0" labelOnly="1" outline="0" fieldPosition="0">
        <references count="2">
          <reference field="0" count="1" selected="0">
            <x v="0"/>
          </reference>
          <reference field="1" count="1">
            <x v="2"/>
          </reference>
        </references>
      </pivotArea>
    </format>
    <format dxfId="26">
      <pivotArea dataOnly="0" labelOnly="1" outline="0" fieldPosition="0">
        <references count="2">
          <reference field="0" count="1" selected="0">
            <x v="1"/>
          </reference>
          <reference field="1" count="0"/>
        </references>
      </pivotArea>
    </format>
    <format dxfId="25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2"/>
          </reference>
          <reference field="2" count="10">
            <x v="5"/>
            <x v="8"/>
            <x v="9"/>
            <x v="11"/>
            <x v="12"/>
            <x v="16"/>
            <x v="17"/>
            <x v="20"/>
            <x v="29"/>
            <x v="38"/>
          </reference>
        </references>
      </pivotArea>
    </format>
    <format dxfId="24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0"/>
          </reference>
          <reference field="2" count="8">
            <x v="4"/>
            <x v="14"/>
            <x v="15"/>
            <x v="18"/>
            <x v="19"/>
            <x v="24"/>
            <x v="30"/>
            <x v="39"/>
          </reference>
        </references>
      </pivotArea>
    </format>
    <format dxfId="23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"/>
          </reference>
          <reference field="2" count="1">
            <x v="6"/>
          </reference>
        </references>
      </pivotArea>
    </format>
    <format dxfId="2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2">
            <x v="22"/>
            <x v="23"/>
          </reference>
        </references>
      </pivotArea>
    </format>
    <format dxfId="21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"/>
          </reference>
          <reference field="2" count="10">
            <x v="2"/>
            <x v="3"/>
            <x v="10"/>
            <x v="25"/>
            <x v="26"/>
            <x v="27"/>
            <x v="28"/>
            <x v="31"/>
            <x v="32"/>
            <x v="33"/>
          </reference>
        </references>
      </pivotArea>
    </format>
    <format dxfId="20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4"/>
          </reference>
          <reference field="2" count="2">
            <x v="35"/>
            <x v="36"/>
          </reference>
        </references>
      </pivotArea>
    </format>
    <format dxfId="19">
      <pivotArea dataOnly="0" labelOnly="1" outline="0" fieldPosition="0">
        <references count="1">
          <reference field="0" count="0"/>
        </references>
      </pivotArea>
    </format>
    <format dxfId="18">
      <pivotArea dataOnly="0" labelOnly="1" outline="0" fieldPosition="0">
        <references count="1">
          <reference field="0" count="1" defaultSubtotal="1">
            <x v="0"/>
          </reference>
        </references>
      </pivotArea>
    </format>
    <format dxfId="17">
      <pivotArea dataOnly="0" labelOnly="1" outline="0" fieldPosition="0">
        <references count="2">
          <reference field="0" count="1" selected="0">
            <x v="0"/>
          </reference>
          <reference field="1" count="1">
            <x v="2"/>
          </reference>
        </references>
      </pivotArea>
    </format>
    <format dxfId="16">
      <pivotArea dataOnly="0" labelOnly="1" outline="0" fieldPosition="0">
        <references count="2">
          <reference field="0" count="1" selected="0">
            <x v="1"/>
          </reference>
          <reference field="1" count="0"/>
        </references>
      </pivotArea>
    </format>
    <format dxfId="15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2"/>
          </reference>
          <reference field="2" count="10">
            <x v="5"/>
            <x v="8"/>
            <x v="9"/>
            <x v="11"/>
            <x v="12"/>
            <x v="16"/>
            <x v="17"/>
            <x v="20"/>
            <x v="29"/>
            <x v="38"/>
          </reference>
        </references>
      </pivotArea>
    </format>
    <format dxfId="14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0"/>
          </reference>
          <reference field="2" count="8">
            <x v="4"/>
            <x v="14"/>
            <x v="15"/>
            <x v="18"/>
            <x v="19"/>
            <x v="24"/>
            <x v="30"/>
            <x v="39"/>
          </reference>
        </references>
      </pivotArea>
    </format>
    <format dxfId="13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"/>
          </reference>
          <reference field="2" count="1">
            <x v="6"/>
          </reference>
        </references>
      </pivotArea>
    </format>
    <format dxfId="1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2">
            <x v="22"/>
            <x v="23"/>
          </reference>
        </references>
      </pivotArea>
    </format>
    <format dxfId="11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"/>
          </reference>
          <reference field="2" count="10">
            <x v="2"/>
            <x v="3"/>
            <x v="10"/>
            <x v="25"/>
            <x v="26"/>
            <x v="27"/>
            <x v="28"/>
            <x v="31"/>
            <x v="32"/>
            <x v="33"/>
          </reference>
        </references>
      </pivotArea>
    </format>
    <format dxfId="10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4"/>
          </reference>
          <reference field="2" count="2">
            <x v="35"/>
            <x v="36"/>
          </reference>
        </references>
      </pivotArea>
    </format>
    <format dxfId="9">
      <pivotArea dataOnly="0" labelOnly="1" outline="0" fieldPosition="0">
        <references count="1">
          <reference field="0" count="0"/>
        </references>
      </pivotArea>
    </format>
    <format dxfId="8">
      <pivotArea dataOnly="0" labelOnly="1" outline="0" fieldPosition="0">
        <references count="1">
          <reference field="0" count="1" defaultSubtotal="1">
            <x v="0"/>
          </reference>
        </references>
      </pivotArea>
    </format>
    <format dxfId="7">
      <pivotArea dataOnly="0" labelOnly="1" outline="0" fieldPosition="0">
        <references count="2">
          <reference field="0" count="1" selected="0">
            <x v="0"/>
          </reference>
          <reference field="1" count="1">
            <x v="2"/>
          </reference>
        </references>
      </pivotArea>
    </format>
    <format dxfId="6">
      <pivotArea dataOnly="0" labelOnly="1" outline="0" fieldPosition="0">
        <references count="2">
          <reference field="0" count="1" selected="0">
            <x v="1"/>
          </reference>
          <reference field="1" count="0"/>
        </references>
      </pivotArea>
    </format>
    <format dxfId="5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2"/>
          </reference>
          <reference field="2" count="10">
            <x v="5"/>
            <x v="8"/>
            <x v="9"/>
            <x v="11"/>
            <x v="12"/>
            <x v="16"/>
            <x v="17"/>
            <x v="20"/>
            <x v="29"/>
            <x v="38"/>
          </reference>
        </references>
      </pivotArea>
    </format>
    <format dxfId="4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0"/>
          </reference>
          <reference field="2" count="8">
            <x v="4"/>
            <x v="14"/>
            <x v="15"/>
            <x v="18"/>
            <x v="19"/>
            <x v="24"/>
            <x v="30"/>
            <x v="39"/>
          </reference>
        </references>
      </pivotArea>
    </format>
    <format dxfId="3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"/>
          </reference>
          <reference field="2" count="1">
            <x v="6"/>
          </reference>
        </references>
      </pivotArea>
    </format>
    <format dxfId="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2">
            <x v="22"/>
            <x v="23"/>
          </reference>
        </references>
      </pivotArea>
    </format>
    <format dxfId="1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"/>
          </reference>
          <reference field="2" count="10">
            <x v="2"/>
            <x v="3"/>
            <x v="10"/>
            <x v="25"/>
            <x v="26"/>
            <x v="27"/>
            <x v="28"/>
            <x v="31"/>
            <x v="32"/>
            <x v="33"/>
          </reference>
        </references>
      </pivotArea>
    </format>
    <format dxfId="0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4"/>
          </reference>
          <reference field="2" count="2">
            <x v="35"/>
            <x v="36"/>
          </reference>
        </references>
      </pivotArea>
    </format>
  </formats>
  <pivotTableStyleInfo name="PivotStyleMedium2" showRowHeaders="1" showColHeaders="1" showRowStripes="1" showColStripes="1" showLastColumn="1"/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4"/>
  <sheetViews>
    <sheetView tabSelected="1" topLeftCell="A2" zoomScaleNormal="100" workbookViewId="0">
      <selection activeCell="A2" sqref="A2"/>
    </sheetView>
  </sheetViews>
  <sheetFormatPr defaultRowHeight="15" x14ac:dyDescent="0.25"/>
  <cols>
    <col min="1" max="1" width="9.140625" customWidth="1"/>
    <col min="2" max="2" width="28.7109375" customWidth="1"/>
    <col min="3" max="3" width="19" customWidth="1"/>
    <col min="4" max="6" width="8.7109375" customWidth="1"/>
    <col min="7" max="7" width="8.5703125" customWidth="1"/>
    <col min="8" max="12" width="8.7109375" customWidth="1"/>
    <col min="13" max="13" width="11" customWidth="1"/>
    <col min="14" max="14" width="13.42578125" bestFit="1" customWidth="1"/>
    <col min="15" max="16" width="15.85546875" customWidth="1"/>
    <col min="17" max="17" width="20.85546875" bestFit="1" customWidth="1"/>
    <col min="18" max="18" width="11.140625" bestFit="1" customWidth="1"/>
  </cols>
  <sheetData>
    <row r="1" spans="1:14" ht="15" hidden="1" customHeight="1" x14ac:dyDescent="0.25">
      <c r="A1" s="6" t="s">
        <v>38</v>
      </c>
      <c r="B1" s="18"/>
      <c r="C1" s="18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ht="15" customHeight="1" x14ac:dyDescent="0.25">
      <c r="A2" s="18"/>
      <c r="B2" s="18"/>
      <c r="C2" s="18"/>
      <c r="D2" s="19" t="s">
        <v>32</v>
      </c>
      <c r="E2" s="25"/>
      <c r="F2" s="19" t="s">
        <v>34</v>
      </c>
      <c r="G2" s="25"/>
      <c r="H2" s="19" t="s">
        <v>31</v>
      </c>
      <c r="I2" s="25"/>
      <c r="J2" s="19" t="s">
        <v>9</v>
      </c>
      <c r="K2" s="25"/>
      <c r="L2" s="19" t="s">
        <v>33</v>
      </c>
      <c r="M2" s="25"/>
      <c r="N2" s="19" t="s">
        <v>35</v>
      </c>
    </row>
    <row r="3" spans="1:14" x14ac:dyDescent="0.25">
      <c r="A3" s="2"/>
      <c r="B3" s="2"/>
      <c r="C3" s="2"/>
      <c r="D3" s="16" t="s">
        <v>8</v>
      </c>
      <c r="E3" s="16" t="s">
        <v>2</v>
      </c>
      <c r="F3" s="16" t="s">
        <v>8</v>
      </c>
      <c r="G3" s="16" t="s">
        <v>2</v>
      </c>
      <c r="H3" s="16" t="s">
        <v>8</v>
      </c>
      <c r="I3" s="16" t="s">
        <v>2</v>
      </c>
      <c r="J3" s="16" t="s">
        <v>8</v>
      </c>
      <c r="K3" s="16" t="s">
        <v>2</v>
      </c>
      <c r="L3" s="16" t="s">
        <v>8</v>
      </c>
      <c r="M3" s="16" t="s">
        <v>2</v>
      </c>
      <c r="N3" s="25"/>
    </row>
    <row r="4" spans="1:14" ht="15" customHeight="1" x14ac:dyDescent="0.25">
      <c r="A4" s="23" t="s">
        <v>3</v>
      </c>
      <c r="B4" s="21" t="s">
        <v>41</v>
      </c>
      <c r="C4" s="17" t="s">
        <v>29</v>
      </c>
      <c r="D4" s="1">
        <v>0</v>
      </c>
      <c r="E4" s="1">
        <v>0</v>
      </c>
      <c r="F4" s="1">
        <v>0</v>
      </c>
      <c r="G4" s="1">
        <v>0</v>
      </c>
      <c r="H4" s="1">
        <v>1</v>
      </c>
      <c r="I4" s="1">
        <v>2</v>
      </c>
      <c r="J4" s="1">
        <v>0</v>
      </c>
      <c r="K4" s="1">
        <v>0</v>
      </c>
      <c r="L4" s="1">
        <v>0</v>
      </c>
      <c r="M4" s="1">
        <v>0</v>
      </c>
      <c r="N4" s="1">
        <v>3</v>
      </c>
    </row>
    <row r="5" spans="1:14" x14ac:dyDescent="0.25">
      <c r="A5" s="24"/>
      <c r="B5" s="22"/>
      <c r="C5" s="17" t="s">
        <v>28</v>
      </c>
      <c r="D5" s="1">
        <v>0</v>
      </c>
      <c r="E5" s="1">
        <v>1</v>
      </c>
      <c r="F5" s="1">
        <v>0</v>
      </c>
      <c r="G5" s="1">
        <v>0</v>
      </c>
      <c r="H5" s="1">
        <v>2</v>
      </c>
      <c r="I5" s="1">
        <v>7</v>
      </c>
      <c r="J5" s="1">
        <v>0</v>
      </c>
      <c r="K5" s="1">
        <v>0</v>
      </c>
      <c r="L5" s="1">
        <v>0</v>
      </c>
      <c r="M5" s="1">
        <v>0</v>
      </c>
      <c r="N5" s="1">
        <v>10</v>
      </c>
    </row>
    <row r="6" spans="1:14" x14ac:dyDescent="0.25">
      <c r="A6" s="24"/>
      <c r="B6" s="22"/>
      <c r="C6" s="17" t="s">
        <v>30</v>
      </c>
      <c r="D6" s="1">
        <v>0</v>
      </c>
      <c r="E6" s="1">
        <v>0</v>
      </c>
      <c r="F6" s="1">
        <v>0</v>
      </c>
      <c r="G6" s="1">
        <v>0</v>
      </c>
      <c r="H6" s="1">
        <v>0</v>
      </c>
      <c r="I6" s="1">
        <v>1</v>
      </c>
      <c r="J6" s="1">
        <v>0</v>
      </c>
      <c r="K6" s="1">
        <v>0</v>
      </c>
      <c r="L6" s="1">
        <v>0</v>
      </c>
      <c r="M6" s="1">
        <v>0</v>
      </c>
      <c r="N6" s="1">
        <v>1</v>
      </c>
    </row>
    <row r="7" spans="1:14" x14ac:dyDescent="0.25">
      <c r="A7" s="24"/>
      <c r="B7" s="22"/>
      <c r="C7" s="17" t="s">
        <v>16</v>
      </c>
      <c r="D7" s="1">
        <v>1</v>
      </c>
      <c r="E7" s="1">
        <v>3</v>
      </c>
      <c r="F7" s="1">
        <v>0</v>
      </c>
      <c r="G7" s="1">
        <v>2</v>
      </c>
      <c r="H7" s="1">
        <v>26</v>
      </c>
      <c r="I7" s="1">
        <v>32</v>
      </c>
      <c r="J7" s="1">
        <v>0</v>
      </c>
      <c r="K7" s="1">
        <v>1</v>
      </c>
      <c r="L7" s="1">
        <v>0</v>
      </c>
      <c r="M7" s="1">
        <v>0</v>
      </c>
      <c r="N7" s="1">
        <v>65</v>
      </c>
    </row>
    <row r="8" spans="1:14" x14ac:dyDescent="0.25">
      <c r="A8" s="24"/>
      <c r="B8" s="22"/>
      <c r="C8" s="17" t="s">
        <v>27</v>
      </c>
      <c r="D8" s="1">
        <v>0</v>
      </c>
      <c r="E8" s="1">
        <v>0</v>
      </c>
      <c r="F8" s="1">
        <v>0</v>
      </c>
      <c r="G8" s="1">
        <v>0</v>
      </c>
      <c r="H8" s="1">
        <v>0</v>
      </c>
      <c r="I8" s="1">
        <v>2</v>
      </c>
      <c r="J8" s="1">
        <v>0</v>
      </c>
      <c r="K8" s="1">
        <v>0</v>
      </c>
      <c r="L8" s="1">
        <v>1</v>
      </c>
      <c r="M8" s="1">
        <v>0</v>
      </c>
      <c r="N8" s="1">
        <v>3</v>
      </c>
    </row>
    <row r="9" spans="1:14" x14ac:dyDescent="0.25">
      <c r="A9" s="24"/>
      <c r="B9" s="22"/>
      <c r="C9" s="17" t="s">
        <v>22</v>
      </c>
      <c r="D9" s="1">
        <v>0</v>
      </c>
      <c r="E9" s="1">
        <v>0</v>
      </c>
      <c r="F9" s="1">
        <v>0</v>
      </c>
      <c r="G9" s="1">
        <v>0</v>
      </c>
      <c r="H9" s="1">
        <v>3</v>
      </c>
      <c r="I9" s="1">
        <v>9</v>
      </c>
      <c r="J9" s="1">
        <v>0</v>
      </c>
      <c r="K9" s="1">
        <v>0</v>
      </c>
      <c r="L9" s="1">
        <v>1</v>
      </c>
      <c r="M9" s="1">
        <v>0</v>
      </c>
      <c r="N9" s="1">
        <v>13</v>
      </c>
    </row>
    <row r="10" spans="1:14" x14ac:dyDescent="0.25">
      <c r="A10" s="24"/>
      <c r="B10" s="22"/>
      <c r="C10" s="17" t="s">
        <v>26</v>
      </c>
      <c r="D10" s="1">
        <v>0</v>
      </c>
      <c r="E10" s="1">
        <v>2</v>
      </c>
      <c r="F10" s="1">
        <v>0</v>
      </c>
      <c r="G10" s="1">
        <v>0</v>
      </c>
      <c r="H10" s="1">
        <v>7</v>
      </c>
      <c r="I10" s="1">
        <v>13</v>
      </c>
      <c r="J10" s="1">
        <v>0</v>
      </c>
      <c r="K10" s="1">
        <v>0</v>
      </c>
      <c r="L10" s="1">
        <v>0</v>
      </c>
      <c r="M10" s="1">
        <v>1</v>
      </c>
      <c r="N10" s="1">
        <v>23</v>
      </c>
    </row>
    <row r="11" spans="1:14" x14ac:dyDescent="0.25">
      <c r="A11" s="24"/>
      <c r="B11" s="22"/>
      <c r="C11" s="17" t="s">
        <v>4</v>
      </c>
      <c r="D11" s="1">
        <v>2</v>
      </c>
      <c r="E11" s="1">
        <v>30</v>
      </c>
      <c r="F11" s="1">
        <v>2</v>
      </c>
      <c r="G11" s="1">
        <v>6</v>
      </c>
      <c r="H11" s="1">
        <v>65</v>
      </c>
      <c r="I11" s="1">
        <v>141</v>
      </c>
      <c r="J11" s="1">
        <v>5</v>
      </c>
      <c r="K11" s="1">
        <v>15</v>
      </c>
      <c r="L11" s="1">
        <v>2</v>
      </c>
      <c r="M11" s="1">
        <v>2</v>
      </c>
      <c r="N11" s="1">
        <v>270</v>
      </c>
    </row>
    <row r="12" spans="1:14" x14ac:dyDescent="0.25">
      <c r="A12" s="24"/>
      <c r="B12" s="22"/>
      <c r="C12" s="17" t="s">
        <v>25</v>
      </c>
      <c r="D12" s="1">
        <v>0</v>
      </c>
      <c r="E12" s="1">
        <v>6</v>
      </c>
      <c r="F12" s="1">
        <v>1</v>
      </c>
      <c r="G12" s="1">
        <v>1</v>
      </c>
      <c r="H12" s="1">
        <v>6</v>
      </c>
      <c r="I12" s="1">
        <v>25</v>
      </c>
      <c r="J12" s="1">
        <v>0</v>
      </c>
      <c r="K12" s="1">
        <v>3</v>
      </c>
      <c r="L12" s="1">
        <v>1</v>
      </c>
      <c r="M12" s="1">
        <v>1</v>
      </c>
      <c r="N12" s="1">
        <v>44</v>
      </c>
    </row>
    <row r="13" spans="1:14" ht="15" customHeight="1" x14ac:dyDescent="0.25">
      <c r="A13" s="24"/>
      <c r="B13" s="22"/>
      <c r="C13" s="17" t="s">
        <v>49</v>
      </c>
      <c r="D13" s="1">
        <v>0</v>
      </c>
      <c r="E13" s="1">
        <v>2</v>
      </c>
      <c r="F13" s="1">
        <v>1</v>
      </c>
      <c r="G13" s="1">
        <v>1</v>
      </c>
      <c r="H13" s="1">
        <v>11</v>
      </c>
      <c r="I13" s="1">
        <v>14</v>
      </c>
      <c r="J13" s="1">
        <v>0</v>
      </c>
      <c r="K13" s="1">
        <v>3</v>
      </c>
      <c r="L13" s="1">
        <v>0</v>
      </c>
      <c r="M13" s="1">
        <v>0</v>
      </c>
      <c r="N13" s="1">
        <v>32</v>
      </c>
    </row>
    <row r="14" spans="1:14" ht="15" customHeight="1" x14ac:dyDescent="0.25">
      <c r="A14" s="23" t="s">
        <v>37</v>
      </c>
      <c r="B14" s="24"/>
      <c r="C14" s="24"/>
      <c r="D14" s="3">
        <v>3</v>
      </c>
      <c r="E14" s="3">
        <v>44</v>
      </c>
      <c r="F14" s="3">
        <v>4</v>
      </c>
      <c r="G14" s="3">
        <v>10</v>
      </c>
      <c r="H14" s="3">
        <v>121</v>
      </c>
      <c r="I14" s="3">
        <v>246</v>
      </c>
      <c r="J14" s="3">
        <v>5</v>
      </c>
      <c r="K14" s="3">
        <v>22</v>
      </c>
      <c r="L14" s="3">
        <v>5</v>
      </c>
      <c r="M14" s="3">
        <v>4</v>
      </c>
      <c r="N14" s="3">
        <v>464</v>
      </c>
    </row>
    <row r="15" spans="1:14" ht="15" customHeight="1" x14ac:dyDescent="0.25">
      <c r="A15" s="23" t="s">
        <v>0</v>
      </c>
      <c r="B15" s="21" t="s">
        <v>42</v>
      </c>
      <c r="C15" s="17" t="s">
        <v>12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4</v>
      </c>
      <c r="J15" s="1">
        <v>0</v>
      </c>
      <c r="K15" s="1">
        <v>0</v>
      </c>
      <c r="L15" s="1">
        <v>0</v>
      </c>
      <c r="M15" s="1">
        <v>0</v>
      </c>
      <c r="N15" s="1">
        <v>4</v>
      </c>
    </row>
    <row r="16" spans="1:14" ht="30" x14ac:dyDescent="0.25">
      <c r="A16" s="24"/>
      <c r="B16" s="22"/>
      <c r="C16" s="17" t="s">
        <v>13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1</v>
      </c>
      <c r="J16" s="1">
        <v>0</v>
      </c>
      <c r="K16" s="1">
        <v>0</v>
      </c>
      <c r="L16" s="1">
        <v>0</v>
      </c>
      <c r="M16" s="1">
        <v>0</v>
      </c>
      <c r="N16" s="1">
        <v>1</v>
      </c>
    </row>
    <row r="17" spans="1:14" ht="15" customHeight="1" x14ac:dyDescent="0.25">
      <c r="A17" s="24"/>
      <c r="B17" s="22"/>
      <c r="C17" s="17" t="s">
        <v>17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1</v>
      </c>
      <c r="J17" s="1">
        <v>0</v>
      </c>
      <c r="K17" s="1">
        <v>0</v>
      </c>
      <c r="L17" s="1">
        <v>0</v>
      </c>
      <c r="M17" s="1">
        <v>0</v>
      </c>
      <c r="N17" s="1">
        <v>1</v>
      </c>
    </row>
    <row r="18" spans="1:14" ht="30" x14ac:dyDescent="0.25">
      <c r="A18" s="24"/>
      <c r="B18" s="22"/>
      <c r="C18" s="17" t="s">
        <v>15</v>
      </c>
      <c r="D18" s="1">
        <v>0</v>
      </c>
      <c r="E18" s="1">
        <v>0</v>
      </c>
      <c r="F18" s="1">
        <v>0</v>
      </c>
      <c r="G18" s="1">
        <v>1</v>
      </c>
      <c r="H18" s="1">
        <v>0</v>
      </c>
      <c r="I18" s="1">
        <v>2</v>
      </c>
      <c r="J18" s="1">
        <v>0</v>
      </c>
      <c r="K18" s="1">
        <v>1</v>
      </c>
      <c r="L18" s="1">
        <v>0</v>
      </c>
      <c r="M18" s="1">
        <v>0</v>
      </c>
      <c r="N18" s="1">
        <v>4</v>
      </c>
    </row>
    <row r="19" spans="1:14" ht="15" customHeight="1" x14ac:dyDescent="0.25">
      <c r="A19" s="24"/>
      <c r="B19" s="22"/>
      <c r="C19" s="17" t="s">
        <v>14</v>
      </c>
      <c r="D19" s="1">
        <v>0</v>
      </c>
      <c r="E19" s="1">
        <v>0</v>
      </c>
      <c r="F19" s="1">
        <v>0</v>
      </c>
      <c r="G19" s="1">
        <v>0</v>
      </c>
      <c r="H19" s="1">
        <v>2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2</v>
      </c>
    </row>
    <row r="20" spans="1:14" x14ac:dyDescent="0.25">
      <c r="A20" s="24"/>
      <c r="B20" s="22"/>
      <c r="C20" s="17" t="s">
        <v>21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1</v>
      </c>
      <c r="J20" s="1">
        <v>0</v>
      </c>
      <c r="K20" s="1">
        <v>0</v>
      </c>
      <c r="L20" s="1">
        <v>0</v>
      </c>
      <c r="M20" s="1">
        <v>0</v>
      </c>
      <c r="N20" s="1">
        <v>1</v>
      </c>
    </row>
    <row r="21" spans="1:14" ht="15" customHeight="1" x14ac:dyDescent="0.25">
      <c r="A21" s="24"/>
      <c r="B21" s="22"/>
      <c r="C21" s="17" t="s">
        <v>18</v>
      </c>
      <c r="D21" s="1">
        <v>0</v>
      </c>
      <c r="E21" s="1">
        <v>0</v>
      </c>
      <c r="F21" s="1">
        <v>0</v>
      </c>
      <c r="G21" s="1">
        <v>0</v>
      </c>
      <c r="H21" s="1">
        <v>7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7</v>
      </c>
    </row>
    <row r="22" spans="1:14" ht="15" customHeight="1" x14ac:dyDescent="0.25">
      <c r="A22" s="24"/>
      <c r="B22" s="22"/>
      <c r="C22" s="17" t="s">
        <v>52</v>
      </c>
      <c r="D22" s="1">
        <v>0</v>
      </c>
      <c r="E22" s="1">
        <v>0</v>
      </c>
      <c r="F22" s="1">
        <v>0</v>
      </c>
      <c r="G22" s="1">
        <v>0</v>
      </c>
      <c r="H22" s="1">
        <v>1</v>
      </c>
      <c r="I22" s="1">
        <v>0</v>
      </c>
      <c r="J22" s="1">
        <v>0</v>
      </c>
      <c r="K22" s="1">
        <v>0</v>
      </c>
      <c r="L22" s="1">
        <v>0</v>
      </c>
      <c r="M22" s="1">
        <v>0</v>
      </c>
      <c r="N22" s="1">
        <v>1</v>
      </c>
    </row>
    <row r="23" spans="1:14" ht="30" x14ac:dyDescent="0.25">
      <c r="A23" s="24"/>
      <c r="B23" s="17" t="s">
        <v>44</v>
      </c>
      <c r="C23" s="17" t="s">
        <v>23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1</v>
      </c>
      <c r="J23" s="1">
        <v>0</v>
      </c>
      <c r="K23" s="1">
        <v>0</v>
      </c>
      <c r="L23" s="1">
        <v>0</v>
      </c>
      <c r="M23" s="1">
        <v>0</v>
      </c>
      <c r="N23" s="1">
        <v>1</v>
      </c>
    </row>
    <row r="24" spans="1:14" ht="15" customHeight="1" x14ac:dyDescent="0.25">
      <c r="A24" s="24"/>
      <c r="B24" s="21" t="s">
        <v>41</v>
      </c>
      <c r="C24" s="17" t="s">
        <v>1</v>
      </c>
      <c r="D24" s="1">
        <v>0</v>
      </c>
      <c r="E24" s="1">
        <v>1</v>
      </c>
      <c r="F24" s="1">
        <v>0</v>
      </c>
      <c r="G24" s="1">
        <v>0</v>
      </c>
      <c r="H24" s="1">
        <v>8</v>
      </c>
      <c r="I24" s="1">
        <v>18</v>
      </c>
      <c r="J24" s="1">
        <v>0</v>
      </c>
      <c r="K24" s="1">
        <v>0</v>
      </c>
      <c r="L24" s="1">
        <v>0</v>
      </c>
      <c r="M24" s="1">
        <v>0</v>
      </c>
      <c r="N24" s="1">
        <v>27</v>
      </c>
    </row>
    <row r="25" spans="1:14" x14ac:dyDescent="0.25">
      <c r="A25" s="24"/>
      <c r="B25" s="22"/>
      <c r="C25" s="17" t="s">
        <v>19</v>
      </c>
      <c r="D25" s="1">
        <v>0</v>
      </c>
      <c r="E25" s="1">
        <v>0</v>
      </c>
      <c r="F25" s="1">
        <v>0</v>
      </c>
      <c r="G25" s="1">
        <v>0</v>
      </c>
      <c r="H25" s="1">
        <v>1</v>
      </c>
      <c r="I25" s="1">
        <v>0</v>
      </c>
      <c r="J25" s="1">
        <v>0</v>
      </c>
      <c r="K25" s="1">
        <v>0</v>
      </c>
      <c r="L25" s="1">
        <v>0</v>
      </c>
      <c r="M25" s="1">
        <v>0</v>
      </c>
      <c r="N25" s="1">
        <v>1</v>
      </c>
    </row>
    <row r="26" spans="1:14" x14ac:dyDescent="0.25">
      <c r="A26" s="24"/>
      <c r="B26" s="21" t="s">
        <v>43</v>
      </c>
      <c r="C26" s="17" t="s">
        <v>7</v>
      </c>
      <c r="D26" s="1">
        <v>0</v>
      </c>
      <c r="E26" s="1">
        <v>0</v>
      </c>
      <c r="F26" s="1">
        <v>0</v>
      </c>
      <c r="G26" s="1">
        <v>0</v>
      </c>
      <c r="H26" s="1">
        <v>1</v>
      </c>
      <c r="I26" s="1">
        <v>0</v>
      </c>
      <c r="J26" s="1">
        <v>0</v>
      </c>
      <c r="K26" s="1">
        <v>0</v>
      </c>
      <c r="L26" s="1">
        <v>0</v>
      </c>
      <c r="M26" s="1">
        <v>0</v>
      </c>
      <c r="N26" s="1">
        <v>1</v>
      </c>
    </row>
    <row r="27" spans="1:14" x14ac:dyDescent="0.25">
      <c r="A27" s="24"/>
      <c r="B27" s="22"/>
      <c r="C27" s="17" t="s">
        <v>5</v>
      </c>
      <c r="D27" s="1">
        <v>0</v>
      </c>
      <c r="E27" s="1">
        <v>0</v>
      </c>
      <c r="F27" s="1">
        <v>0</v>
      </c>
      <c r="G27" s="1">
        <v>0</v>
      </c>
      <c r="H27" s="1">
        <v>4</v>
      </c>
      <c r="I27" s="1">
        <v>2</v>
      </c>
      <c r="J27" s="1">
        <v>0</v>
      </c>
      <c r="K27" s="1">
        <v>0</v>
      </c>
      <c r="L27" s="1">
        <v>0</v>
      </c>
      <c r="M27" s="1">
        <v>0</v>
      </c>
      <c r="N27" s="1">
        <v>6</v>
      </c>
    </row>
    <row r="28" spans="1:14" ht="15" customHeight="1" x14ac:dyDescent="0.25">
      <c r="A28" s="24"/>
      <c r="B28" s="22"/>
      <c r="C28" s="17" t="s">
        <v>11</v>
      </c>
      <c r="D28" s="1">
        <v>1</v>
      </c>
      <c r="E28" s="1">
        <v>0</v>
      </c>
      <c r="F28" s="1">
        <v>0</v>
      </c>
      <c r="G28" s="1">
        <v>1</v>
      </c>
      <c r="H28" s="1">
        <v>11</v>
      </c>
      <c r="I28" s="1">
        <v>0</v>
      </c>
      <c r="J28" s="1">
        <v>0</v>
      </c>
      <c r="K28" s="1">
        <v>0</v>
      </c>
      <c r="L28" s="1">
        <v>0</v>
      </c>
      <c r="M28" s="1">
        <v>0</v>
      </c>
      <c r="N28" s="1">
        <v>13</v>
      </c>
    </row>
    <row r="29" spans="1:14" ht="15" customHeight="1" x14ac:dyDescent="0.25">
      <c r="A29" s="24"/>
      <c r="B29" s="22"/>
      <c r="C29" s="17" t="s">
        <v>20</v>
      </c>
      <c r="D29" s="1">
        <v>0</v>
      </c>
      <c r="E29" s="1">
        <v>0</v>
      </c>
      <c r="F29" s="1">
        <v>0</v>
      </c>
      <c r="G29" s="1">
        <v>0</v>
      </c>
      <c r="H29" s="1">
        <v>3</v>
      </c>
      <c r="I29" s="1">
        <v>2</v>
      </c>
      <c r="J29" s="1">
        <v>0</v>
      </c>
      <c r="K29" s="1">
        <v>0</v>
      </c>
      <c r="L29" s="1">
        <v>0</v>
      </c>
      <c r="M29" s="1">
        <v>0</v>
      </c>
      <c r="N29" s="1">
        <v>5</v>
      </c>
    </row>
    <row r="30" spans="1:14" ht="15" customHeight="1" x14ac:dyDescent="0.25">
      <c r="A30" s="24"/>
      <c r="B30" s="22"/>
      <c r="C30" s="17" t="s">
        <v>6</v>
      </c>
      <c r="D30" s="1">
        <v>2</v>
      </c>
      <c r="E30" s="1">
        <v>0</v>
      </c>
      <c r="F30" s="1">
        <v>0</v>
      </c>
      <c r="G30" s="1">
        <v>0</v>
      </c>
      <c r="H30" s="1">
        <v>5</v>
      </c>
      <c r="I30" s="1">
        <v>1</v>
      </c>
      <c r="J30" s="1">
        <v>0</v>
      </c>
      <c r="K30" s="1">
        <v>0</v>
      </c>
      <c r="L30" s="1">
        <v>0</v>
      </c>
      <c r="M30" s="1">
        <v>0</v>
      </c>
      <c r="N30" s="1">
        <v>8</v>
      </c>
    </row>
    <row r="31" spans="1:14" x14ac:dyDescent="0.25">
      <c r="A31" s="24"/>
      <c r="B31" s="22"/>
      <c r="C31" s="17" t="s">
        <v>24</v>
      </c>
      <c r="D31" s="1">
        <v>0</v>
      </c>
      <c r="E31" s="1">
        <v>0</v>
      </c>
      <c r="F31" s="1">
        <v>0</v>
      </c>
      <c r="G31" s="1">
        <v>0</v>
      </c>
      <c r="H31" s="1">
        <v>4</v>
      </c>
      <c r="I31" s="1">
        <v>1</v>
      </c>
      <c r="J31" s="1">
        <v>0</v>
      </c>
      <c r="K31" s="1">
        <v>0</v>
      </c>
      <c r="L31" s="1">
        <v>0</v>
      </c>
      <c r="M31" s="1">
        <v>0</v>
      </c>
      <c r="N31" s="1">
        <v>5</v>
      </c>
    </row>
    <row r="32" spans="1:14" ht="15" customHeight="1" x14ac:dyDescent="0.25">
      <c r="A32" s="24"/>
      <c r="B32" s="22"/>
      <c r="C32" s="17" t="s">
        <v>10</v>
      </c>
      <c r="D32" s="1">
        <v>1</v>
      </c>
      <c r="E32" s="1">
        <v>0</v>
      </c>
      <c r="F32" s="1">
        <v>2</v>
      </c>
      <c r="G32" s="1">
        <v>0</v>
      </c>
      <c r="H32" s="1">
        <v>13</v>
      </c>
      <c r="I32" s="1">
        <v>3</v>
      </c>
      <c r="J32" s="1">
        <v>1</v>
      </c>
      <c r="K32" s="1">
        <v>0</v>
      </c>
      <c r="L32" s="1">
        <v>0</v>
      </c>
      <c r="M32" s="1">
        <v>0</v>
      </c>
      <c r="N32" s="1">
        <v>20</v>
      </c>
    </row>
    <row r="33" spans="1:15" ht="15" customHeight="1" x14ac:dyDescent="0.25">
      <c r="A33" s="24"/>
      <c r="B33" s="22"/>
      <c r="C33" s="17" t="s">
        <v>39</v>
      </c>
      <c r="D33" s="1">
        <v>0</v>
      </c>
      <c r="E33" s="1">
        <v>0</v>
      </c>
      <c r="F33" s="1">
        <v>0</v>
      </c>
      <c r="G33" s="1">
        <v>0</v>
      </c>
      <c r="H33" s="1">
        <v>1</v>
      </c>
      <c r="I33" s="1">
        <v>0</v>
      </c>
      <c r="J33" s="1">
        <v>0</v>
      </c>
      <c r="K33" s="1">
        <v>0</v>
      </c>
      <c r="L33" s="1">
        <v>0</v>
      </c>
      <c r="M33" s="1">
        <v>0</v>
      </c>
      <c r="N33" s="1">
        <v>1</v>
      </c>
    </row>
    <row r="34" spans="1:15" x14ac:dyDescent="0.25">
      <c r="A34" s="24"/>
      <c r="B34" s="22"/>
      <c r="C34" s="17" t="s">
        <v>40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>
        <v>1</v>
      </c>
      <c r="J34" s="1">
        <v>0</v>
      </c>
      <c r="K34" s="1">
        <v>0</v>
      </c>
      <c r="L34" s="1">
        <v>0</v>
      </c>
      <c r="M34" s="1">
        <v>0</v>
      </c>
      <c r="N34" s="1">
        <v>1</v>
      </c>
    </row>
    <row r="35" spans="1:15" ht="15" customHeight="1" x14ac:dyDescent="0.25">
      <c r="A35" s="24"/>
      <c r="B35" s="22"/>
      <c r="C35" s="17" t="s">
        <v>45</v>
      </c>
      <c r="D35" s="1">
        <v>0</v>
      </c>
      <c r="E35" s="1">
        <v>0</v>
      </c>
      <c r="F35" s="1">
        <v>1</v>
      </c>
      <c r="G35" s="1">
        <v>0</v>
      </c>
      <c r="H35" s="1">
        <v>0</v>
      </c>
      <c r="I35" s="1">
        <v>0</v>
      </c>
      <c r="J35" s="1">
        <v>0</v>
      </c>
      <c r="K35" s="1">
        <v>0</v>
      </c>
      <c r="L35" s="1">
        <v>0</v>
      </c>
      <c r="M35" s="1">
        <v>0</v>
      </c>
      <c r="N35" s="1">
        <v>1</v>
      </c>
    </row>
    <row r="36" spans="1:15" s="11" customFormat="1" ht="15" customHeight="1" x14ac:dyDescent="0.25">
      <c r="A36" s="24"/>
      <c r="B36" s="21" t="s">
        <v>46</v>
      </c>
      <c r="C36" s="17" t="s">
        <v>47</v>
      </c>
      <c r="D36" s="1">
        <v>1</v>
      </c>
      <c r="E36" s="1">
        <v>1</v>
      </c>
      <c r="F36" s="1">
        <v>0</v>
      </c>
      <c r="G36" s="1">
        <v>1</v>
      </c>
      <c r="H36" s="1">
        <v>23</v>
      </c>
      <c r="I36" s="1">
        <v>32</v>
      </c>
      <c r="J36" s="1">
        <v>0</v>
      </c>
      <c r="K36" s="1">
        <v>0</v>
      </c>
      <c r="L36" s="1">
        <v>0</v>
      </c>
      <c r="M36" s="1">
        <v>0</v>
      </c>
      <c r="N36" s="1">
        <v>58</v>
      </c>
      <c r="O36"/>
    </row>
    <row r="37" spans="1:15" s="9" customFormat="1" ht="15" customHeight="1" x14ac:dyDescent="0.25">
      <c r="A37" s="24"/>
      <c r="B37" s="22"/>
      <c r="C37" s="17" t="s">
        <v>48</v>
      </c>
      <c r="D37" s="1">
        <v>0</v>
      </c>
      <c r="E37" s="1">
        <v>0</v>
      </c>
      <c r="F37" s="1">
        <v>1</v>
      </c>
      <c r="G37" s="1">
        <v>0</v>
      </c>
      <c r="H37" s="1">
        <v>4</v>
      </c>
      <c r="I37" s="1">
        <v>2</v>
      </c>
      <c r="J37" s="1">
        <v>0</v>
      </c>
      <c r="K37" s="1">
        <v>1</v>
      </c>
      <c r="L37" s="1">
        <v>0</v>
      </c>
      <c r="M37" s="1">
        <v>0</v>
      </c>
      <c r="N37" s="1">
        <v>8</v>
      </c>
      <c r="O37"/>
    </row>
    <row r="38" spans="1:15" s="4" customFormat="1" ht="15" customHeight="1" x14ac:dyDescent="0.25">
      <c r="A38" s="19" t="s">
        <v>36</v>
      </c>
      <c r="B38" s="24"/>
      <c r="C38" s="24"/>
      <c r="D38" s="3">
        <v>5</v>
      </c>
      <c r="E38" s="3">
        <v>2</v>
      </c>
      <c r="F38" s="3">
        <v>4</v>
      </c>
      <c r="G38" s="3">
        <v>3</v>
      </c>
      <c r="H38" s="3">
        <v>88</v>
      </c>
      <c r="I38" s="3">
        <v>72</v>
      </c>
      <c r="J38" s="3">
        <v>1</v>
      </c>
      <c r="K38" s="3">
        <v>2</v>
      </c>
      <c r="L38" s="3">
        <v>0</v>
      </c>
      <c r="M38" s="3">
        <v>0</v>
      </c>
      <c r="N38" s="3">
        <v>177</v>
      </c>
      <c r="O38"/>
    </row>
    <row r="39" spans="1:15" s="4" customFormat="1" ht="15" customHeight="1" x14ac:dyDescent="0.25">
      <c r="A39" s="19" t="s">
        <v>35</v>
      </c>
      <c r="B39" s="20"/>
      <c r="C39" s="20"/>
      <c r="D39" s="10">
        <v>8</v>
      </c>
      <c r="E39" s="10">
        <v>46</v>
      </c>
      <c r="F39" s="10">
        <v>8</v>
      </c>
      <c r="G39" s="10">
        <v>13</v>
      </c>
      <c r="H39" s="10">
        <v>209</v>
      </c>
      <c r="I39" s="10">
        <v>318</v>
      </c>
      <c r="J39" s="10">
        <v>6</v>
      </c>
      <c r="K39" s="10">
        <v>24</v>
      </c>
      <c r="L39" s="10">
        <v>5</v>
      </c>
      <c r="M39" s="10">
        <v>4</v>
      </c>
      <c r="N39" s="10">
        <v>641</v>
      </c>
      <c r="O39"/>
    </row>
    <row r="40" spans="1:15" ht="15" customHeight="1" x14ac:dyDescent="0.25">
      <c r="O40" s="4"/>
    </row>
    <row r="41" spans="1:15" x14ac:dyDescent="0.25">
      <c r="A41" s="13"/>
      <c r="B41" s="8" t="s">
        <v>36</v>
      </c>
      <c r="C41" s="14"/>
      <c r="D41" s="4">
        <f>GETPIVOTDATA("Personnel Job Classification",$A$1,"Personnel Employee Type","Civilian","Race","African American","Sex","Female")/GETPIVOTDATA("Personnel Job Classification",$A$1,"Personnel Employee Type","Civilian")</f>
        <v>2.8248587570621469E-2</v>
      </c>
      <c r="E41" s="4">
        <f>GETPIVOTDATA("Personnel Job Classification",$A$1,"Personnel Employee Type","Civilian","Race","African American","Sex","Male")/GETPIVOTDATA("Personnel Job Classification",$A$1,"Personnel Employee Type","Civilian")</f>
        <v>1.1299435028248588E-2</v>
      </c>
      <c r="F41" s="4">
        <f>GETPIVOTDATA("Personnel Job Classification",$A$1,"Personnel Employee Type","Civilian","Race","Asian","Sex","Female")/GETPIVOTDATA("Personnel Job Classification",$A$1,"Personnel Employee Type","Civilian")</f>
        <v>2.2598870056497175E-2</v>
      </c>
      <c r="G41" s="4">
        <f>GETPIVOTDATA("Personnel Job Classification",$A$1,"Personnel Employee Type","Civilian","Race","Asian","Sex","Male")/GETPIVOTDATA("Personnel Job Classification",$A$1,"Personnel Employee Type","Civilian")</f>
        <v>1.6949152542372881E-2</v>
      </c>
      <c r="H41" s="4">
        <f>GETPIVOTDATA("Personnel Job Classification",$A$1,"Personnel Employee Type","Civilian","Race","Caucasian","Sex","Female")/GETPIVOTDATA("Personnel Job Classification",$A$1,"Personnel Employee Type","Civilian")</f>
        <v>0.49717514124293788</v>
      </c>
      <c r="I41" s="4">
        <f>GETPIVOTDATA("Personnel Job Classification",$A$1,"Personnel Employee Type","Civilian","Race","Caucasian","Sex","Male")/GETPIVOTDATA("Personnel Job Classification",$A$1,"Personnel Employee Type","Civilian")</f>
        <v>0.40677966101694918</v>
      </c>
      <c r="J41" s="4">
        <f>GETPIVOTDATA("Personnel Job Classification",$A$1,"Personnel Employee Type","Civilian","Race","Hispanic","Sex","Female")/GETPIVOTDATA("Personnel Job Classification",$A$1,"Personnel Employee Type","Civilian")</f>
        <v>5.6497175141242938E-3</v>
      </c>
      <c r="K41" s="4">
        <f>GETPIVOTDATA("Personnel Job Classification",$A$1,"Personnel Employee Type","Civilian","Race","Hispanic","Sex","Male")/GETPIVOTDATA("Personnel Job Classification",$A$1,"Personnel Employee Type","Civilian")</f>
        <v>1.1299435028248588E-2</v>
      </c>
      <c r="L41" s="4">
        <f>GETPIVOTDATA("Personnel Job Classification",$A$1,"Personnel Employee Type","Civilian","Race","Native American","Sex","Female")/GETPIVOTDATA("Personnel Job Classification",$A$1,"Personnel Employee Type","Civilian")</f>
        <v>0</v>
      </c>
      <c r="M41" s="4">
        <f>GETPIVOTDATA("Personnel Job Classification",$A$1,"Personnel Employee Type","Civilian","Race","Native American","Sex","Male")/GETPIVOTDATA("Personnel Job Classification",$A$1,"Personnel Employee Type","Civilian")</f>
        <v>0</v>
      </c>
      <c r="N41" s="4">
        <f>SUM(D41:M41)</f>
        <v>1</v>
      </c>
      <c r="O41" s="4"/>
    </row>
    <row r="42" spans="1:15" x14ac:dyDescent="0.25">
      <c r="B42" s="8" t="s">
        <v>35</v>
      </c>
      <c r="C42" s="5"/>
      <c r="D42" s="4">
        <f>GETPIVOTDATA("Personnel Job Classification",$A$1,"Race","African American","Sex","Female")/GETPIVOTDATA("Personnel Job Classification",$A$1)</f>
        <v>1.2480499219968799E-2</v>
      </c>
      <c r="E42" s="4">
        <f>GETPIVOTDATA("Personnel Job Classification",$A$1,"Race","African American","Sex","Male")/GETPIVOTDATA("Personnel Job Classification",$A$1)</f>
        <v>7.1762870514820595E-2</v>
      </c>
      <c r="F42" s="4">
        <f>GETPIVOTDATA("Personnel Job Classification",$A$1,"Race","Asian","Sex","Female")/GETPIVOTDATA("Personnel Job Classification",$A$1)</f>
        <v>1.2480499219968799E-2</v>
      </c>
      <c r="G42" s="4">
        <f>GETPIVOTDATA("Personnel Job Classification",$A$1,"Race","Asian","Sex","Male")/GETPIVOTDATA("Personnel Job Classification",$A$1)</f>
        <v>2.0280811232449299E-2</v>
      </c>
      <c r="H42" s="4">
        <f>GETPIVOTDATA("Personnel Job Classification",$A$1,"Race","Caucasian","Sex","Female")/GETPIVOTDATA("Personnel Job Classification",$A$1)</f>
        <v>0.32605304212168484</v>
      </c>
      <c r="I42" s="4">
        <f>GETPIVOTDATA("Personnel Job Classification",$A$1,"Race","Caucasian","Sex","Male")/GETPIVOTDATA("Personnel Job Classification",$A$1)</f>
        <v>0.49609984399375973</v>
      </c>
      <c r="J42" s="4">
        <f>GETPIVOTDATA("Personnel Job Classification",$A$1,"Race","Hispanic","Sex","Female")/GETPIVOTDATA("Personnel Job Classification",$A$1)</f>
        <v>9.3603744149765994E-3</v>
      </c>
      <c r="K42" s="4">
        <f>GETPIVOTDATA("Personnel Job Classification",$A$1,"Race","Hispanic","Sex","Male")/GETPIVOTDATA("Personnel Job Classification",$A$1)</f>
        <v>3.7441497659906398E-2</v>
      </c>
      <c r="L42" s="4">
        <f>GETPIVOTDATA("Personnel Job Classification",$A$1,"Race","Native American","Sex","Female")/GETPIVOTDATA("Personnel Job Classification",$A$1)</f>
        <v>7.8003120124804995E-3</v>
      </c>
      <c r="M42" s="4">
        <f>GETPIVOTDATA("Personnel Job Classification",$A$1,"Race","Native American","Sex","Male")/GETPIVOTDATA("Personnel Job Classification",$A$1)</f>
        <v>6.2402496099843996E-3</v>
      </c>
      <c r="N42" s="4">
        <f>SUM(D42:M42)</f>
        <v>1.0000000000000002</v>
      </c>
      <c r="O42" s="4"/>
    </row>
    <row r="43" spans="1:15" x14ac:dyDescent="0.25">
      <c r="A43" s="15"/>
      <c r="B43" s="12" t="s">
        <v>53</v>
      </c>
      <c r="D43" s="5" t="s">
        <v>50</v>
      </c>
      <c r="I43" s="7" t="s">
        <v>51</v>
      </c>
    </row>
    <row r="44" spans="1:15" x14ac:dyDescent="0.25">
      <c r="B44" s="12" t="s">
        <v>38</v>
      </c>
    </row>
  </sheetData>
  <mergeCells count="16">
    <mergeCell ref="N2:N3"/>
    <mergeCell ref="D2:E2"/>
    <mergeCell ref="F2:G2"/>
    <mergeCell ref="H2:I2"/>
    <mergeCell ref="J2:K2"/>
    <mergeCell ref="L2:M2"/>
    <mergeCell ref="A39:C39"/>
    <mergeCell ref="B24:B25"/>
    <mergeCell ref="B26:B35"/>
    <mergeCell ref="B36:B37"/>
    <mergeCell ref="A4:A13"/>
    <mergeCell ref="A14:C14"/>
    <mergeCell ref="A15:A37"/>
    <mergeCell ref="A38:C38"/>
    <mergeCell ref="B4:B13"/>
    <mergeCell ref="B15:B22"/>
  </mergeCells>
  <pageMargins left="0.21" right="0.17" top="0.23" bottom="0.23" header="0.25" footer="0.24"/>
  <pageSetup scale="77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MPD Diversity Report</vt:lpstr>
      <vt:lpstr>'MPD Diversity Report'!Print_Area</vt:lpstr>
    </vt:vector>
  </TitlesOfParts>
  <Company>City of Madison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pdaac</dc:creator>
  <cp:lastModifiedBy>Document Services</cp:lastModifiedBy>
  <cp:lastPrinted>2018-03-23T16:34:12Z</cp:lastPrinted>
  <dcterms:created xsi:type="dcterms:W3CDTF">2013-11-15T17:50:38Z</dcterms:created>
  <dcterms:modified xsi:type="dcterms:W3CDTF">2018-10-29T13:10:33Z</dcterms:modified>
</cp:coreProperties>
</file>