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Use of Force" sheetId="9" r:id="rId1"/>
  </sheets>
  <calcPr calcId="125725"/>
</workbook>
</file>

<file path=xl/calcChain.xml><?xml version="1.0" encoding="utf-8"?>
<calcChain xmlns="http://schemas.openxmlformats.org/spreadsheetml/2006/main">
  <c r="E12" i="9"/>
  <c r="F12"/>
  <c r="G12"/>
  <c r="D12"/>
  <c r="H10"/>
  <c r="H11"/>
  <c r="F79"/>
  <c r="G79"/>
  <c r="E79"/>
  <c r="H12" l="1"/>
  <c r="F24" l="1"/>
  <c r="G24"/>
  <c r="D24"/>
  <c r="E24"/>
  <c r="G126" l="1"/>
  <c r="F126"/>
  <c r="E126"/>
  <c r="D126"/>
  <c r="H125"/>
  <c r="H124"/>
  <c r="H123"/>
  <c r="H122"/>
  <c r="H121"/>
  <c r="H120"/>
  <c r="G119"/>
  <c r="F119"/>
  <c r="E119"/>
  <c r="D119"/>
  <c r="H118"/>
  <c r="H117"/>
  <c r="H116"/>
  <c r="H115"/>
  <c r="H114"/>
  <c r="H113"/>
  <c r="G112"/>
  <c r="F112"/>
  <c r="E112"/>
  <c r="D112"/>
  <c r="H111"/>
  <c r="H110"/>
  <c r="H109"/>
  <c r="H108"/>
  <c r="H107"/>
  <c r="H106"/>
  <c r="G105"/>
  <c r="F105"/>
  <c r="E105"/>
  <c r="D105"/>
  <c r="H104"/>
  <c r="H103"/>
  <c r="H102"/>
  <c r="H101"/>
  <c r="H100"/>
  <c r="H99"/>
  <c r="G98"/>
  <c r="F98"/>
  <c r="E98"/>
  <c r="D98"/>
  <c r="H97"/>
  <c r="H96"/>
  <c r="H95"/>
  <c r="H94"/>
  <c r="H93"/>
  <c r="H92"/>
  <c r="G91"/>
  <c r="F91"/>
  <c r="E91"/>
  <c r="D91"/>
  <c r="H90"/>
  <c r="H89"/>
  <c r="H88"/>
  <c r="H87"/>
  <c r="H86"/>
  <c r="H85"/>
  <c r="D79"/>
  <c r="H78"/>
  <c r="H77"/>
  <c r="H76"/>
  <c r="H75"/>
  <c r="G72"/>
  <c r="F72"/>
  <c r="E72"/>
  <c r="D72"/>
  <c r="H71"/>
  <c r="H70"/>
  <c r="H69"/>
  <c r="H68"/>
  <c r="H67"/>
  <c r="H66"/>
  <c r="G63"/>
  <c r="F63"/>
  <c r="E63"/>
  <c r="D63"/>
  <c r="H62"/>
  <c r="H61"/>
  <c r="H60"/>
  <c r="G56"/>
  <c r="F56"/>
  <c r="E56"/>
  <c r="D56"/>
  <c r="H55"/>
  <c r="H54"/>
  <c r="H53"/>
  <c r="H52"/>
  <c r="H51"/>
  <c r="H50"/>
  <c r="G42"/>
  <c r="F42"/>
  <c r="E42"/>
  <c r="D42"/>
  <c r="H41"/>
  <c r="H40"/>
  <c r="G33"/>
  <c r="F33"/>
  <c r="E33"/>
  <c r="D33"/>
  <c r="H32"/>
  <c r="H31"/>
  <c r="H30"/>
  <c r="H29"/>
  <c r="H28"/>
  <c r="H27"/>
  <c r="H22"/>
  <c r="H20"/>
  <c r="H19"/>
  <c r="H18"/>
  <c r="H17"/>
  <c r="H16"/>
  <c r="H15"/>
  <c r="H24" l="1"/>
  <c r="I23" s="1"/>
  <c r="H126"/>
  <c r="I121" s="1"/>
  <c r="H119"/>
  <c r="I116" s="1"/>
  <c r="H112"/>
  <c r="I109" s="1"/>
  <c r="H105"/>
  <c r="I102" s="1"/>
  <c r="H98"/>
  <c r="I95" s="1"/>
  <c r="H91"/>
  <c r="I89" s="1"/>
  <c r="H79"/>
  <c r="I77" s="1"/>
  <c r="H56"/>
  <c r="I54" s="1"/>
  <c r="H33"/>
  <c r="I30" s="1"/>
  <c r="H72"/>
  <c r="I67" s="1"/>
  <c r="H63"/>
  <c r="I62" s="1"/>
  <c r="H42"/>
  <c r="I40" s="1"/>
  <c r="I99" l="1"/>
  <c r="I29"/>
  <c r="I24"/>
  <c r="I20"/>
  <c r="I122"/>
  <c r="I124"/>
  <c r="I125"/>
  <c r="I123"/>
  <c r="I126"/>
  <c r="I120"/>
  <c r="I119"/>
  <c r="I117"/>
  <c r="I115"/>
  <c r="I113"/>
  <c r="I118"/>
  <c r="I114"/>
  <c r="I112"/>
  <c r="I106"/>
  <c r="I111"/>
  <c r="I110"/>
  <c r="I108"/>
  <c r="I107"/>
  <c r="I100"/>
  <c r="I103"/>
  <c r="I101"/>
  <c r="I105"/>
  <c r="I104"/>
  <c r="I96"/>
  <c r="I92"/>
  <c r="I97"/>
  <c r="I93"/>
  <c r="I98"/>
  <c r="I94"/>
  <c r="I85"/>
  <c r="I90"/>
  <c r="I86"/>
  <c r="I87"/>
  <c r="I88"/>
  <c r="I91"/>
  <c r="I79"/>
  <c r="I78"/>
  <c r="I75"/>
  <c r="I76"/>
  <c r="I53"/>
  <c r="I56"/>
  <c r="I52"/>
  <c r="I50"/>
  <c r="I51"/>
  <c r="I55"/>
  <c r="I28"/>
  <c r="I31"/>
  <c r="I32"/>
  <c r="I27"/>
  <c r="I21"/>
  <c r="I17"/>
  <c r="I18"/>
  <c r="I19"/>
  <c r="I22"/>
  <c r="I16"/>
  <c r="I15"/>
  <c r="I72"/>
  <c r="I71"/>
  <c r="I68"/>
  <c r="I70"/>
  <c r="I69"/>
  <c r="I66"/>
  <c r="I42"/>
  <c r="I41"/>
  <c r="I63"/>
  <c r="I61"/>
  <c r="I60"/>
  <c r="I33" l="1"/>
</calcChain>
</file>

<file path=xl/sharedStrings.xml><?xml version="1.0" encoding="utf-8"?>
<sst xmlns="http://schemas.openxmlformats.org/spreadsheetml/2006/main" count="170" uniqueCount="59">
  <si>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</si>
  <si>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</si>
  <si>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</si>
  <si>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</si>
  <si>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</si>
  <si>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</si>
  <si>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</si>
  <si>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</si>
  <si>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</si>
  <si>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</si>
  <si>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</si>
  <si>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</si>
  <si>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</si>
  <si>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</si>
  <si>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</si>
  <si>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</si>
  <si>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</si>
  <si>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</si>
  <si>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</si>
  <si>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</si>
  <si>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</si>
  <si>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</si>
  <si>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</si>
  <si>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</si>
  <si>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</si>
  <si>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</si>
  <si>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</si>
  <si>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</si>
  <si>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</si>
  <si>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</si>
  <si>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</si>
  <si>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</si>
  <si>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</si>
  <si>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</si>
  <si>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*Statistics include force used on sick or suffering animals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</si>
  <si>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</si>
  <si>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</si>
  <si>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</si>
  <si>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</si>
  <si>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</si>
  <si>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</si>
  <si>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</si>
  <si>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</si>
  <si>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</si>
  <si>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</si>
  <si>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</si>
  <si>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</si>
  <si>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</si>
  <si>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Due to the dynamic nature of data, this information is a snapshot in time as of the creation of this report. The processing of additional records and corrections will be reflected in updates to existing and future sections of this report.   Data generated on: 8/5/2016</t>
  </si>
  <si>
    <t>Impact Munition (firearm delivered projectile launched at a lower than normal velocity)</t>
  </si>
  <si>
    <t>Calls for Service</t>
  </si>
  <si>
    <t>Citizen Contacts Where Force Was Used</t>
  </si>
  <si>
    <t>% of CFS Where Force Was Used</t>
  </si>
  <si>
    <t>Description</t>
  </si>
  <si>
    <t xml:space="preserve">For 2016,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</si>
  <si>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2016, MPD employed 80% Caucasian officers and 20% minority officers. MPD officers who used force, broken down by quarter, were:
</t>
  </si>
  <si>
    <t>Broken down quarterly, the following officers used force against the following citizens, borken out by race. These numbers can reflect calls for service in which more than one officer used force against one citizen during a single incident, or a single officer used more than one type of force against a citizen during the same incident.</t>
  </si>
  <si>
    <t xml:space="preserve"> </t>
  </si>
  <si>
    <t xml:space="preserve">From April 1st through June 30th of 2016, Madison Police Officers responded to 55,999 calls for service.  In that time, there were 58 citizen contacts in which officers used some kind of force during their encounter.  This means that in the 2nd quarter, MPD officers used force 0.10% of the time when engaging with our citizens.  Each of these force incidents documented by officers was reviewed and determined to be within MPD standard operating procedures.
</t>
  </si>
</sst>
</file>

<file path=xl/styles.xml><?xml version="1.0" encoding="utf-8"?>
<styleSheet xmlns="http://schemas.openxmlformats.org/spreadsheetml/2006/main">
  <numFmts count="1">
    <numFmt numFmtId="164" formatCode="0.0%"/>
  </numFmts>
  <fonts count="10">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9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0" fillId="0" borderId="5"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0" borderId="2" xfId="0" applyFont="1" applyFill="1" applyBorder="1" applyAlignment="1">
      <alignment horizontal="center"/>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0" fillId="0" borderId="0" xfId="0" applyBorder="1" applyAlignment="1">
      <alignment horizontal="center"/>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general" vertical="bottom" textRotation="0" wrapText="0" indent="0" relativeIndent="0" justifyLastLine="0" shrinkToFit="0" mergeCell="0" readingOrder="0"/>
      <border diagonalUp="0" diagonalDown="0">
        <left/>
        <right/>
        <top/>
        <bottom style="thin">
          <color indexed="64"/>
        </bottom>
        <vertical/>
        <horizontal/>
      </border>
    </dxf>
    <dxf>
      <border outline="0">
        <bottom style="thin">
          <color indexed="64"/>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48</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39:I42"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H40/$H$42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49:I56"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H50/$H$56</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4:I24"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Row],[Total]]/$H$24</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6:I33" totalsRowShown="0" headerRowDxfId="46" dataDxfId="45">
  <tableColumns count="7">
    <tableColumn id="1" name="District*"/>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59:I63"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H60/$H$63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5:I72" totalsRowShown="0" headerRowDxfId="30" dataDxfId="29">
  <tableColumns count="7">
    <tableColumn id="1" name="Citizen- Race"/>
    <tableColumn id="2" name="Q1" dataDxfId="28"/>
    <tableColumn id="3" name="Q2" dataDxfId="27"/>
    <tableColumn id="4" name="Q3" dataDxfId="26"/>
    <tableColumn id="5" name="Q4" dataDxfId="25"/>
    <tableColumn id="6" name="Total" dataDxfId="24"/>
    <tableColumn id="7" name="%" dataDxfId="23" dataCellStyle="Percent">
      <calculatedColumnFormula>H66/$H$72</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4:I126"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H85/$H$126</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4:I79"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SUM(D75:G75)</calculatedColumnFormula>
    </tableColumn>
    <tableColumn id="7" name="%" dataDxfId="9" dataCellStyle="Percent">
      <calculatedColumnFormula>H75/$H$79</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8" dataDxfId="7">
  <autoFilter ref="C9:I12"/>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dimension ref="A1:J133"/>
  <sheetViews>
    <sheetView tabSelected="1" zoomScale="80" zoomScaleNormal="80" workbookViewId="0"/>
  </sheetViews>
  <sheetFormatPr defaultRowHeight="15"/>
  <cols>
    <col min="1" max="2" width="3.7109375" style="22" bestFit="1" customWidth="1"/>
    <col min="3" max="3" width="29.42578125" style="22" customWidth="1"/>
    <col min="4" max="9" width="8.7109375" style="22" customWidth="1"/>
    <col min="10" max="10" width="8.42578125" style="22" customWidth="1"/>
    <col min="11" max="16384" width="9.140625" style="22"/>
  </cols>
  <sheetData>
    <row r="1" spans="3:9" ht="15.75">
      <c r="C1" s="88" t="s">
        <v>18</v>
      </c>
      <c r="D1" s="88"/>
      <c r="E1" s="88"/>
      <c r="F1" s="88"/>
      <c r="G1" s="88"/>
      <c r="H1" s="88"/>
      <c r="I1" s="88"/>
    </row>
    <row r="2" spans="3:9" s="3" customFormat="1" ht="15.75" customHeight="1">
      <c r="C2" s="89"/>
      <c r="D2" s="89"/>
      <c r="E2" s="89"/>
      <c r="F2" s="89"/>
      <c r="G2" s="89"/>
      <c r="H2" s="89"/>
      <c r="I2" s="89"/>
    </row>
    <row r="3" spans="3:9" s="25" customFormat="1" ht="15.75" customHeight="1">
      <c r="C3" s="90" t="s">
        <v>58</v>
      </c>
      <c r="D3" s="91"/>
      <c r="E3" s="91"/>
      <c r="F3" s="91"/>
      <c r="G3" s="91"/>
      <c r="H3" s="91"/>
      <c r="I3" s="92"/>
    </row>
    <row r="4" spans="3:9" s="25" customFormat="1" ht="15.75" customHeight="1">
      <c r="C4" s="93"/>
      <c r="D4" s="94"/>
      <c r="E4" s="94"/>
      <c r="F4" s="94"/>
      <c r="G4" s="94"/>
      <c r="H4" s="94"/>
      <c r="I4" s="95"/>
    </row>
    <row r="5" spans="3:9" s="25" customFormat="1" ht="15.75" customHeight="1">
      <c r="C5" s="93"/>
      <c r="D5" s="94"/>
      <c r="E5" s="94"/>
      <c r="F5" s="94"/>
      <c r="G5" s="94"/>
      <c r="H5" s="94"/>
      <c r="I5" s="95"/>
    </row>
    <row r="6" spans="3:9" s="25" customFormat="1" ht="15.75" customHeight="1">
      <c r="C6" s="93"/>
      <c r="D6" s="94"/>
      <c r="E6" s="94"/>
      <c r="F6" s="94"/>
      <c r="G6" s="94"/>
      <c r="H6" s="94"/>
      <c r="I6" s="95"/>
    </row>
    <row r="7" spans="3:9" s="25" customFormat="1" ht="15.75" customHeight="1">
      <c r="C7" s="96"/>
      <c r="D7" s="97"/>
      <c r="E7" s="97"/>
      <c r="F7" s="97"/>
      <c r="G7" s="97"/>
      <c r="H7" s="97"/>
      <c r="I7" s="98"/>
    </row>
    <row r="8" spans="3:9" s="40" customFormat="1" ht="15.75" customHeight="1">
      <c r="C8" s="41"/>
      <c r="D8" s="41"/>
      <c r="E8" s="41"/>
      <c r="F8" s="41"/>
      <c r="G8" s="41"/>
      <c r="H8" s="41"/>
      <c r="I8" s="41"/>
    </row>
    <row r="9" spans="3:9" s="40" customFormat="1" ht="15.75" customHeight="1">
      <c r="C9" s="46" t="s">
        <v>53</v>
      </c>
      <c r="D9" s="44" t="s">
        <v>0</v>
      </c>
      <c r="E9" s="44" t="s">
        <v>1</v>
      </c>
      <c r="F9" s="44" t="s">
        <v>2</v>
      </c>
      <c r="G9" s="44" t="s">
        <v>3</v>
      </c>
      <c r="H9" s="45" t="s">
        <v>4</v>
      </c>
      <c r="I9" s="45" t="s">
        <v>57</v>
      </c>
    </row>
    <row r="10" spans="3:9" s="40" customFormat="1" ht="15.75" customHeight="1">
      <c r="C10" s="47" t="s">
        <v>50</v>
      </c>
      <c r="D10" s="43">
        <v>47400</v>
      </c>
      <c r="E10" s="43">
        <v>55999</v>
      </c>
      <c r="F10" s="41"/>
      <c r="G10" s="41"/>
      <c r="H10" s="48">
        <f>SUM(Table9[[#This Row],[Q1]:[Q4]])</f>
        <v>103399</v>
      </c>
      <c r="I10" s="41"/>
    </row>
    <row r="11" spans="3:9" s="40" customFormat="1" ht="30">
      <c r="C11" s="47" t="s">
        <v>51</v>
      </c>
      <c r="D11" s="43">
        <v>56</v>
      </c>
      <c r="E11" s="43">
        <v>58</v>
      </c>
      <c r="F11" s="41"/>
      <c r="G11" s="41"/>
      <c r="H11" s="48">
        <f>SUM(Table9[[#This Row],[Q1]:[Q4]])</f>
        <v>114</v>
      </c>
      <c r="I11" s="41"/>
    </row>
    <row r="12" spans="3:9" s="40" customFormat="1" ht="30">
      <c r="C12" s="47" t="s">
        <v>52</v>
      </c>
      <c r="D12" s="49">
        <f>D11/D10</f>
        <v>1.181434599156118E-3</v>
      </c>
      <c r="E12" s="49">
        <f t="shared" ref="E12:H12" si="0">E11/E10</f>
        <v>1.0357327809425167E-3</v>
      </c>
      <c r="F12" s="49" t="e">
        <f t="shared" si="0"/>
        <v>#DIV/0!</v>
      </c>
      <c r="G12" s="49" t="e">
        <f t="shared" si="0"/>
        <v>#DIV/0!</v>
      </c>
      <c r="H12" s="49">
        <f t="shared" si="0"/>
        <v>1.1025251694890667E-3</v>
      </c>
      <c r="I12" s="48"/>
    </row>
    <row r="13" spans="3:9" s="25" customFormat="1" ht="15.75" customHeight="1">
      <c r="C13" s="89"/>
      <c r="D13" s="89"/>
      <c r="E13" s="89"/>
      <c r="F13" s="89"/>
      <c r="G13" s="89"/>
      <c r="H13" s="89"/>
      <c r="I13" s="89"/>
    </row>
    <row r="14" spans="3:9">
      <c r="C14" s="22" t="s">
        <v>19</v>
      </c>
      <c r="D14" s="23" t="s">
        <v>0</v>
      </c>
      <c r="E14" s="23" t="s">
        <v>1</v>
      </c>
      <c r="F14" s="23" t="s">
        <v>2</v>
      </c>
      <c r="G14" s="23" t="s">
        <v>3</v>
      </c>
      <c r="H14" s="23" t="s">
        <v>4</v>
      </c>
      <c r="I14" s="23" t="s">
        <v>5</v>
      </c>
    </row>
    <row r="15" spans="3:9" ht="67.5" customHeight="1">
      <c r="C15" s="8" t="s">
        <v>26</v>
      </c>
      <c r="D15" s="4">
        <v>48</v>
      </c>
      <c r="E15" s="4">
        <v>49</v>
      </c>
      <c r="F15" s="5"/>
      <c r="G15" s="4"/>
      <c r="H15" s="4">
        <f>SUM(D15:G15)</f>
        <v>97</v>
      </c>
      <c r="I15" s="6">
        <f>Table15212732[[#This Row],[Total]]/$H$24</f>
        <v>0.48989898989898989</v>
      </c>
    </row>
    <row r="16" spans="3:9" s="2" customFormat="1" ht="65.25" customHeight="1">
      <c r="C16" s="8" t="s">
        <v>27</v>
      </c>
      <c r="D16" s="7">
        <v>20</v>
      </c>
      <c r="E16" s="7">
        <v>24</v>
      </c>
      <c r="F16" s="7"/>
      <c r="G16" s="7"/>
      <c r="H16" s="7">
        <f t="shared" ref="H16:H22" si="1">SUM(D16:G16)</f>
        <v>44</v>
      </c>
      <c r="I16" s="6">
        <f>Table15212732[[#This Row],[Total]]/$H$24</f>
        <v>0.22222222222222221</v>
      </c>
    </row>
    <row r="17" spans="3:9">
      <c r="C17" s="5" t="s">
        <v>20</v>
      </c>
      <c r="D17" s="4">
        <v>11</v>
      </c>
      <c r="E17" s="4">
        <v>5</v>
      </c>
      <c r="F17" s="4"/>
      <c r="G17" s="4"/>
      <c r="H17" s="4">
        <f t="shared" si="1"/>
        <v>16</v>
      </c>
      <c r="I17" s="6">
        <f>Table15212732[[#This Row],[Total]]/$H$24</f>
        <v>8.0808080808080815E-2</v>
      </c>
    </row>
    <row r="18" spans="3:9" s="2" customFormat="1" ht="79.5" customHeight="1">
      <c r="C18" s="8" t="s">
        <v>28</v>
      </c>
      <c r="D18" s="7">
        <v>9</v>
      </c>
      <c r="E18" s="7">
        <v>11</v>
      </c>
      <c r="F18" s="7"/>
      <c r="G18" s="7"/>
      <c r="H18" s="7">
        <f t="shared" si="1"/>
        <v>20</v>
      </c>
      <c r="I18" s="6">
        <f>Table15212732[[#This Row],[Total]]/$H$24</f>
        <v>0.10101010101010101</v>
      </c>
    </row>
    <row r="19" spans="3:9" ht="33" customHeight="1">
      <c r="C19" s="8" t="s">
        <v>21</v>
      </c>
      <c r="D19" s="7">
        <v>4</v>
      </c>
      <c r="E19" s="7">
        <v>5</v>
      </c>
      <c r="F19" s="7"/>
      <c r="G19" s="7"/>
      <c r="H19" s="7">
        <f t="shared" si="1"/>
        <v>9</v>
      </c>
      <c r="I19" s="19">
        <f>Table15212732[[#This Row],[Total]]/$H$24</f>
        <v>4.5454545454545456E-2</v>
      </c>
    </row>
    <row r="20" spans="3:9">
      <c r="C20" s="5" t="s">
        <v>22</v>
      </c>
      <c r="D20" s="4">
        <v>1</v>
      </c>
      <c r="E20" s="4">
        <v>0</v>
      </c>
      <c r="F20" s="4"/>
      <c r="G20" s="4"/>
      <c r="H20" s="4">
        <f t="shared" si="1"/>
        <v>1</v>
      </c>
      <c r="I20" s="6">
        <f>Table15212732[[#This Row],[Total]]/$H$24</f>
        <v>5.0505050505050509E-3</v>
      </c>
    </row>
    <row r="21" spans="3:9" s="2" customFormat="1" ht="45">
      <c r="C21" s="8" t="s">
        <v>46</v>
      </c>
      <c r="D21" s="7">
        <v>9</v>
      </c>
      <c r="E21" s="7">
        <v>8</v>
      </c>
      <c r="F21" s="7"/>
      <c r="G21" s="7"/>
      <c r="H21" s="7">
        <v>9</v>
      </c>
      <c r="I21" s="19">
        <f>Table15212732[[#This Row],[Total]]/$H$24</f>
        <v>4.5454545454545456E-2</v>
      </c>
    </row>
    <row r="22" spans="3:9" s="2" customFormat="1" ht="30">
      <c r="C22" s="8" t="s">
        <v>47</v>
      </c>
      <c r="D22" s="7">
        <v>1</v>
      </c>
      <c r="E22" s="7">
        <v>1</v>
      </c>
      <c r="F22" s="7"/>
      <c r="G22" s="7"/>
      <c r="H22" s="7">
        <f t="shared" si="1"/>
        <v>2</v>
      </c>
      <c r="I22" s="19">
        <f>Table15212732[[#This Row],[Total]]/$H$24</f>
        <v>1.0101010101010102E-2</v>
      </c>
    </row>
    <row r="23" spans="3:9" s="2" customFormat="1" ht="60">
      <c r="C23" s="8" t="s">
        <v>49</v>
      </c>
      <c r="D23" s="4">
        <v>0</v>
      </c>
      <c r="E23" s="4">
        <v>2</v>
      </c>
      <c r="F23" s="4"/>
      <c r="G23" s="4"/>
      <c r="H23" s="4"/>
      <c r="I23" s="42">
        <f>Table15212732[[#This Row],[Total]]/$H$24</f>
        <v>0</v>
      </c>
    </row>
    <row r="24" spans="3:9">
      <c r="C24" s="9" t="s">
        <v>4</v>
      </c>
      <c r="D24" s="16">
        <f>SUBTOTAL(109,D15:D23)</f>
        <v>103</v>
      </c>
      <c r="E24" s="16">
        <f>SUBTOTAL(109,E15:E23)</f>
        <v>105</v>
      </c>
      <c r="F24" s="16">
        <f t="shared" ref="F24:H24" si="2">SUBTOTAL(109,F15:F23)</f>
        <v>0</v>
      </c>
      <c r="G24" s="16">
        <f t="shared" si="2"/>
        <v>0</v>
      </c>
      <c r="H24" s="16">
        <f t="shared" si="2"/>
        <v>198</v>
      </c>
      <c r="I24" s="17">
        <f>Table15212732[[#This Row],[Total]]/$H$24</f>
        <v>1</v>
      </c>
    </row>
    <row r="25" spans="3:9">
      <c r="C25" s="54"/>
      <c r="D25" s="54"/>
      <c r="E25" s="54"/>
      <c r="F25" s="54"/>
      <c r="G25" s="54"/>
      <c r="H25" s="54"/>
      <c r="I25" s="54"/>
    </row>
    <row r="26" spans="3:9">
      <c r="C26" s="22" t="s">
        <v>31</v>
      </c>
      <c r="D26" s="23" t="s">
        <v>0</v>
      </c>
      <c r="E26" s="23" t="s">
        <v>1</v>
      </c>
      <c r="F26" s="23" t="s">
        <v>2</v>
      </c>
      <c r="G26" s="23" t="s">
        <v>3</v>
      </c>
      <c r="H26" s="23" t="s">
        <v>4</v>
      </c>
      <c r="I26" s="23" t="s">
        <v>5</v>
      </c>
    </row>
    <row r="27" spans="3:9">
      <c r="C27" s="22" t="s">
        <v>6</v>
      </c>
      <c r="D27" s="23">
        <v>16</v>
      </c>
      <c r="E27" s="23">
        <v>10</v>
      </c>
      <c r="F27" s="23"/>
      <c r="G27" s="23"/>
      <c r="H27" s="23">
        <f>SUM(D27:G27)</f>
        <v>26</v>
      </c>
      <c r="I27" s="1">
        <f t="shared" ref="I27:I32" si="3">H27/$H$33</f>
        <v>0.19847328244274809</v>
      </c>
    </row>
    <row r="28" spans="3:9">
      <c r="C28" s="22" t="s">
        <v>7</v>
      </c>
      <c r="D28" s="23">
        <v>7</v>
      </c>
      <c r="E28" s="23">
        <v>4</v>
      </c>
      <c r="F28" s="23"/>
      <c r="G28" s="23"/>
      <c r="H28" s="23">
        <f t="shared" ref="H28:H32" si="4">SUM(D28:G28)</f>
        <v>11</v>
      </c>
      <c r="I28" s="1">
        <f t="shared" si="3"/>
        <v>8.3969465648854963E-2</v>
      </c>
    </row>
    <row r="29" spans="3:9">
      <c r="C29" s="22" t="s">
        <v>8</v>
      </c>
      <c r="D29" s="23">
        <v>11</v>
      </c>
      <c r="E29" s="23">
        <v>23</v>
      </c>
      <c r="F29" s="23"/>
      <c r="G29" s="23"/>
      <c r="H29" s="23">
        <f t="shared" si="4"/>
        <v>34</v>
      </c>
      <c r="I29" s="1">
        <f t="shared" si="3"/>
        <v>0.25954198473282442</v>
      </c>
    </row>
    <row r="30" spans="3:9">
      <c r="C30" s="22" t="s">
        <v>9</v>
      </c>
      <c r="D30" s="23">
        <v>9</v>
      </c>
      <c r="E30" s="23">
        <v>15</v>
      </c>
      <c r="F30" s="23"/>
      <c r="G30" s="23"/>
      <c r="H30" s="23">
        <f t="shared" si="4"/>
        <v>24</v>
      </c>
      <c r="I30" s="1">
        <f t="shared" si="3"/>
        <v>0.18320610687022901</v>
      </c>
    </row>
    <row r="31" spans="3:9">
      <c r="C31" s="22" t="s">
        <v>10</v>
      </c>
      <c r="D31" s="23">
        <v>21</v>
      </c>
      <c r="E31" s="23">
        <v>14</v>
      </c>
      <c r="F31" s="23"/>
      <c r="G31" s="23"/>
      <c r="H31" s="23">
        <f t="shared" si="4"/>
        <v>35</v>
      </c>
      <c r="I31" s="1">
        <f t="shared" si="3"/>
        <v>0.26717557251908397</v>
      </c>
    </row>
    <row r="32" spans="3:9">
      <c r="C32" s="22" t="s">
        <v>25</v>
      </c>
      <c r="D32" s="23">
        <v>1</v>
      </c>
      <c r="E32" s="23">
        <v>0</v>
      </c>
      <c r="F32" s="23"/>
      <c r="G32" s="23"/>
      <c r="H32" s="23">
        <f t="shared" si="4"/>
        <v>1</v>
      </c>
      <c r="I32" s="1">
        <f t="shared" si="3"/>
        <v>7.6335877862595417E-3</v>
      </c>
    </row>
    <row r="33" spans="3:9">
      <c r="C33" s="9" t="s">
        <v>4</v>
      </c>
      <c r="D33" s="10">
        <f>SUM(D27:D32)</f>
        <v>65</v>
      </c>
      <c r="E33" s="10">
        <f t="shared" ref="E33:H33" si="5">SUM(E27:E32)</f>
        <v>66</v>
      </c>
      <c r="F33" s="10">
        <f t="shared" si="5"/>
        <v>0</v>
      </c>
      <c r="G33" s="10">
        <f t="shared" si="5"/>
        <v>0</v>
      </c>
      <c r="H33" s="10">
        <f t="shared" si="5"/>
        <v>131</v>
      </c>
      <c r="I33" s="11">
        <f>SUBTOTAL(109,I27:I32)</f>
        <v>1</v>
      </c>
    </row>
    <row r="35" spans="3:9" ht="15" customHeight="1">
      <c r="C35" s="55" t="s">
        <v>54</v>
      </c>
      <c r="D35" s="56"/>
      <c r="E35" s="56"/>
      <c r="F35" s="56"/>
      <c r="G35" s="56"/>
      <c r="H35" s="56"/>
      <c r="I35" s="57"/>
    </row>
    <row r="36" spans="3:9">
      <c r="C36" s="75"/>
      <c r="D36" s="76"/>
      <c r="E36" s="76"/>
      <c r="F36" s="76"/>
      <c r="G36" s="76"/>
      <c r="H36" s="76"/>
      <c r="I36" s="77"/>
    </row>
    <row r="37" spans="3:9" ht="15" customHeight="1">
      <c r="C37" s="75"/>
      <c r="D37" s="76"/>
      <c r="E37" s="76"/>
      <c r="F37" s="76"/>
      <c r="G37" s="76"/>
      <c r="H37" s="76"/>
      <c r="I37" s="77"/>
    </row>
    <row r="38" spans="3:9">
      <c r="C38" s="74"/>
      <c r="D38" s="74"/>
      <c r="E38" s="74"/>
      <c r="F38" s="74"/>
      <c r="G38" s="74"/>
      <c r="H38" s="74"/>
      <c r="I38" s="74"/>
    </row>
    <row r="39" spans="3:9">
      <c r="C39" s="22" t="s">
        <v>29</v>
      </c>
      <c r="D39" s="23" t="s">
        <v>0</v>
      </c>
      <c r="E39" s="23" t="s">
        <v>1</v>
      </c>
      <c r="F39" s="23" t="s">
        <v>2</v>
      </c>
      <c r="G39" s="23" t="s">
        <v>3</v>
      </c>
      <c r="H39" s="23" t="s">
        <v>4</v>
      </c>
      <c r="I39" s="23" t="s">
        <v>5</v>
      </c>
    </row>
    <row r="40" spans="3:9">
      <c r="C40" s="22" t="s">
        <v>11</v>
      </c>
      <c r="D40" s="23">
        <v>64</v>
      </c>
      <c r="E40" s="23">
        <v>78</v>
      </c>
      <c r="F40" s="23"/>
      <c r="G40" s="23"/>
      <c r="H40" s="23">
        <f>SUM(D40:G40)</f>
        <v>142</v>
      </c>
      <c r="I40" s="1">
        <f>H40/$H$42</f>
        <v>0.85029940119760483</v>
      </c>
    </row>
    <row r="41" spans="3:9">
      <c r="C41" s="22" t="s">
        <v>12</v>
      </c>
      <c r="D41" s="23">
        <v>18</v>
      </c>
      <c r="E41" s="23">
        <v>7</v>
      </c>
      <c r="F41" s="23"/>
      <c r="G41" s="23"/>
      <c r="H41" s="23">
        <f t="shared" ref="H41" si="6">SUM(D41:G41)</f>
        <v>25</v>
      </c>
      <c r="I41" s="1">
        <f>H41/$H$42</f>
        <v>0.1497005988023952</v>
      </c>
    </row>
    <row r="42" spans="3:9" ht="16.5" customHeight="1">
      <c r="C42" s="9" t="s">
        <v>4</v>
      </c>
      <c r="D42" s="10">
        <f>SUM(D40:D41)</f>
        <v>82</v>
      </c>
      <c r="E42" s="10">
        <f>SUM(E40:E41)</f>
        <v>85</v>
      </c>
      <c r="F42" s="10">
        <f>SUM(F40:F41)</f>
        <v>0</v>
      </c>
      <c r="G42" s="10">
        <f>SUM(G40:G41)</f>
        <v>0</v>
      </c>
      <c r="H42" s="10">
        <f>SUM(H40:H41)</f>
        <v>167</v>
      </c>
      <c r="I42" s="11">
        <f>H42/$H$42</f>
        <v>1</v>
      </c>
    </row>
    <row r="43" spans="3:9" ht="16.5" customHeight="1">
      <c r="C43" s="54"/>
      <c r="D43" s="54"/>
      <c r="E43" s="54"/>
      <c r="F43" s="54"/>
      <c r="G43" s="54"/>
      <c r="H43" s="54"/>
      <c r="I43" s="54"/>
    </row>
    <row r="44" spans="3:9" ht="18" customHeight="1">
      <c r="C44" s="55" t="s">
        <v>55</v>
      </c>
      <c r="D44" s="56"/>
      <c r="E44" s="56"/>
      <c r="F44" s="56"/>
      <c r="G44" s="56"/>
      <c r="H44" s="56"/>
      <c r="I44" s="57"/>
    </row>
    <row r="45" spans="3:9" ht="18" customHeight="1">
      <c r="C45" s="75"/>
      <c r="D45" s="76"/>
      <c r="E45" s="76"/>
      <c r="F45" s="76"/>
      <c r="G45" s="76"/>
      <c r="H45" s="76"/>
      <c r="I45" s="77"/>
    </row>
    <row r="46" spans="3:9">
      <c r="C46" s="75"/>
      <c r="D46" s="76"/>
      <c r="E46" s="76"/>
      <c r="F46" s="76"/>
      <c r="G46" s="76"/>
      <c r="H46" s="76"/>
      <c r="I46" s="77"/>
    </row>
    <row r="47" spans="3:9">
      <c r="C47" s="78"/>
      <c r="D47" s="79"/>
      <c r="E47" s="79"/>
      <c r="F47" s="79"/>
      <c r="G47" s="79"/>
      <c r="H47" s="79"/>
      <c r="I47" s="80"/>
    </row>
    <row r="48" spans="3:9" s="38" customFormat="1" ht="6.75" customHeight="1">
      <c r="C48" s="82"/>
      <c r="D48" s="82"/>
      <c r="E48" s="82"/>
      <c r="F48" s="82"/>
      <c r="G48" s="82"/>
      <c r="H48" s="82"/>
      <c r="I48" s="82"/>
    </row>
    <row r="49" spans="3:9">
      <c r="C49" s="22" t="s">
        <v>30</v>
      </c>
      <c r="D49" s="23" t="s">
        <v>0</v>
      </c>
      <c r="E49" s="23" t="s">
        <v>1</v>
      </c>
      <c r="F49" s="23" t="s">
        <v>2</v>
      </c>
      <c r="G49" s="23" t="s">
        <v>3</v>
      </c>
      <c r="H49" s="23" t="s">
        <v>4</v>
      </c>
      <c r="I49" s="23" t="s">
        <v>5</v>
      </c>
    </row>
    <row r="50" spans="3:9">
      <c r="C50" s="22" t="s">
        <v>14</v>
      </c>
      <c r="D50" s="23">
        <v>2</v>
      </c>
      <c r="E50" s="23">
        <v>0</v>
      </c>
      <c r="F50" s="23"/>
      <c r="G50" s="23"/>
      <c r="H50" s="23">
        <f>SUM(D50:G50)</f>
        <v>2</v>
      </c>
      <c r="I50" s="1">
        <f>H50/$H$56</f>
        <v>1.2121212121212121E-2</v>
      </c>
    </row>
    <row r="51" spans="3:9">
      <c r="C51" s="22" t="s">
        <v>15</v>
      </c>
      <c r="D51" s="23">
        <v>2</v>
      </c>
      <c r="E51" s="23">
        <v>15</v>
      </c>
      <c r="F51" s="23"/>
      <c r="G51" s="23"/>
      <c r="H51" s="23">
        <f t="shared" ref="H51:H55" si="7">SUM(D51:G51)</f>
        <v>17</v>
      </c>
      <c r="I51" s="1">
        <f t="shared" ref="I51:I55" si="8">H51/$H$56</f>
        <v>0.10303030303030303</v>
      </c>
    </row>
    <row r="52" spans="3:9">
      <c r="C52" s="22" t="s">
        <v>17</v>
      </c>
      <c r="D52" s="23">
        <v>8</v>
      </c>
      <c r="E52" s="23">
        <v>9</v>
      </c>
      <c r="F52" s="23"/>
      <c r="G52" s="23"/>
      <c r="H52" s="23">
        <f t="shared" si="7"/>
        <v>17</v>
      </c>
      <c r="I52" s="1">
        <f t="shared" si="8"/>
        <v>0.10303030303030303</v>
      </c>
    </row>
    <row r="53" spans="3:9">
      <c r="C53" s="22" t="s">
        <v>16</v>
      </c>
      <c r="D53" s="23">
        <v>0</v>
      </c>
      <c r="E53" s="23">
        <v>2</v>
      </c>
      <c r="F53" s="23"/>
      <c r="G53" s="23"/>
      <c r="H53" s="23">
        <f t="shared" si="7"/>
        <v>2</v>
      </c>
      <c r="I53" s="1">
        <f t="shared" si="8"/>
        <v>1.2121212121212121E-2</v>
      </c>
    </row>
    <row r="54" spans="3:9">
      <c r="C54" s="38" t="s">
        <v>35</v>
      </c>
      <c r="D54" s="23">
        <v>1</v>
      </c>
      <c r="E54" s="23">
        <v>1</v>
      </c>
      <c r="F54" s="23"/>
      <c r="G54" s="23"/>
      <c r="H54" s="23">
        <f t="shared" si="7"/>
        <v>2</v>
      </c>
      <c r="I54" s="1">
        <f t="shared" si="8"/>
        <v>1.2121212121212121E-2</v>
      </c>
    </row>
    <row r="55" spans="3:9">
      <c r="C55" s="22" t="s">
        <v>45</v>
      </c>
      <c r="D55" s="23">
        <v>67</v>
      </c>
      <c r="E55" s="23">
        <v>58</v>
      </c>
      <c r="F55" s="23"/>
      <c r="G55" s="23"/>
      <c r="H55" s="23">
        <f t="shared" si="7"/>
        <v>125</v>
      </c>
      <c r="I55" s="1">
        <f t="shared" si="8"/>
        <v>0.75757575757575757</v>
      </c>
    </row>
    <row r="56" spans="3:9">
      <c r="C56" s="9" t="s">
        <v>4</v>
      </c>
      <c r="D56" s="10">
        <f>SUBTOTAL(109,D50:D55)</f>
        <v>80</v>
      </c>
      <c r="E56" s="10">
        <f t="shared" ref="E56:G56" si="9">SUBTOTAL(109,E50:E55)</f>
        <v>85</v>
      </c>
      <c r="F56" s="10">
        <f t="shared" si="9"/>
        <v>0</v>
      </c>
      <c r="G56" s="10">
        <f t="shared" si="9"/>
        <v>0</v>
      </c>
      <c r="H56" s="10">
        <f>SUBTOTAL(109,H50:H55)</f>
        <v>165</v>
      </c>
      <c r="I56" s="11">
        <f>H56/$H$56</f>
        <v>1</v>
      </c>
    </row>
    <row r="57" spans="3:9">
      <c r="C57" s="81" t="s">
        <v>34</v>
      </c>
      <c r="D57" s="81"/>
      <c r="E57" s="81"/>
      <c r="F57" s="81"/>
      <c r="G57" s="81"/>
      <c r="H57" s="81"/>
      <c r="I57" s="81"/>
    </row>
    <row r="58" spans="3:9">
      <c r="C58" s="81"/>
      <c r="D58" s="81"/>
      <c r="E58" s="81"/>
      <c r="F58" s="81"/>
      <c r="G58" s="81"/>
      <c r="H58" s="81"/>
      <c r="I58" s="81"/>
    </row>
    <row r="59" spans="3:9">
      <c r="C59" s="22" t="s">
        <v>23</v>
      </c>
      <c r="D59" s="23" t="s">
        <v>0</v>
      </c>
      <c r="E59" s="23" t="s">
        <v>1</v>
      </c>
      <c r="F59" s="23" t="s">
        <v>2</v>
      </c>
      <c r="G59" s="23" t="s">
        <v>3</v>
      </c>
      <c r="H59" s="23" t="s">
        <v>4</v>
      </c>
      <c r="I59" s="23" t="s">
        <v>5</v>
      </c>
    </row>
    <row r="60" spans="3:9">
      <c r="C60" s="22" t="s">
        <v>11</v>
      </c>
      <c r="D60" s="23">
        <v>40</v>
      </c>
      <c r="E60" s="23">
        <v>44</v>
      </c>
      <c r="F60" s="23"/>
      <c r="G60" s="23"/>
      <c r="H60" s="23">
        <f>SUM(D60:G60)</f>
        <v>84</v>
      </c>
      <c r="I60" s="1">
        <f t="shared" ref="I60:I63" si="10">H60/$H$63</f>
        <v>0.73684210526315785</v>
      </c>
    </row>
    <row r="61" spans="3:9">
      <c r="C61" s="22" t="s">
        <v>12</v>
      </c>
      <c r="D61" s="23">
        <v>16</v>
      </c>
      <c r="E61" s="23">
        <v>14</v>
      </c>
      <c r="F61" s="23"/>
      <c r="G61" s="23"/>
      <c r="H61" s="23">
        <f t="shared" ref="H61:H62" si="11">SUM(D61:G61)</f>
        <v>30</v>
      </c>
      <c r="I61" s="1">
        <f t="shared" si="10"/>
        <v>0.26315789473684209</v>
      </c>
    </row>
    <row r="62" spans="3:9">
      <c r="C62" s="22" t="s">
        <v>13</v>
      </c>
      <c r="D62" s="23">
        <v>0</v>
      </c>
      <c r="E62" s="23">
        <v>0</v>
      </c>
      <c r="F62" s="23"/>
      <c r="G62" s="23"/>
      <c r="H62" s="23">
        <f t="shared" si="11"/>
        <v>0</v>
      </c>
      <c r="I62" s="1">
        <f t="shared" si="10"/>
        <v>0</v>
      </c>
    </row>
    <row r="63" spans="3:9">
      <c r="C63" s="9" t="s">
        <v>4</v>
      </c>
      <c r="D63" s="10">
        <f>SUM(D60:D62)</f>
        <v>56</v>
      </c>
      <c r="E63" s="10">
        <f t="shared" ref="E63:H63" si="12">SUM(E60:E62)</f>
        <v>58</v>
      </c>
      <c r="F63" s="10">
        <f t="shared" si="12"/>
        <v>0</v>
      </c>
      <c r="G63" s="10">
        <f t="shared" si="12"/>
        <v>0</v>
      </c>
      <c r="H63" s="10">
        <f t="shared" si="12"/>
        <v>114</v>
      </c>
      <c r="I63" s="11">
        <f t="shared" si="10"/>
        <v>1</v>
      </c>
    </row>
    <row r="64" spans="3:9" ht="8.25" customHeight="1">
      <c r="C64" s="54"/>
      <c r="D64" s="54"/>
      <c r="E64" s="54"/>
      <c r="F64" s="54"/>
      <c r="G64" s="54"/>
      <c r="H64" s="54"/>
      <c r="I64" s="54"/>
    </row>
    <row r="65" spans="3:10">
      <c r="C65" s="22" t="s">
        <v>24</v>
      </c>
      <c r="D65" s="23" t="s">
        <v>0</v>
      </c>
      <c r="E65" s="23" t="s">
        <v>1</v>
      </c>
      <c r="F65" s="23" t="s">
        <v>2</v>
      </c>
      <c r="G65" s="23" t="s">
        <v>3</v>
      </c>
      <c r="H65" s="23" t="s">
        <v>4</v>
      </c>
      <c r="I65" s="23" t="s">
        <v>5</v>
      </c>
    </row>
    <row r="66" spans="3:10">
      <c r="C66" s="22" t="s">
        <v>14</v>
      </c>
      <c r="D66" s="23">
        <v>0</v>
      </c>
      <c r="E66" s="23">
        <v>0</v>
      </c>
      <c r="F66" s="23"/>
      <c r="G66" s="23"/>
      <c r="H66" s="23">
        <f>SUM(Table1420243035[[#This Row],[Q1]:[Q4]])</f>
        <v>0</v>
      </c>
      <c r="I66" s="1">
        <f t="shared" ref="I66:I72" si="13">H66/$H$72</f>
        <v>0</v>
      </c>
    </row>
    <row r="67" spans="3:10">
      <c r="C67" s="22" t="s">
        <v>15</v>
      </c>
      <c r="D67" s="23">
        <v>30</v>
      </c>
      <c r="E67" s="23">
        <v>24</v>
      </c>
      <c r="F67" s="23"/>
      <c r="G67" s="23"/>
      <c r="H67" s="23">
        <f>SUM(Table1420243035[[#This Row],[Q1]:[Q4]])</f>
        <v>54</v>
      </c>
      <c r="I67" s="1">
        <f t="shared" si="13"/>
        <v>0.47368421052631576</v>
      </c>
    </row>
    <row r="68" spans="3:10">
      <c r="C68" s="22" t="s">
        <v>17</v>
      </c>
      <c r="D68" s="23">
        <v>5</v>
      </c>
      <c r="E68" s="23">
        <v>2</v>
      </c>
      <c r="F68" s="23"/>
      <c r="G68" s="23"/>
      <c r="H68" s="23">
        <f>SUM(Table1420243035[[#This Row],[Q1]:[Q4]])</f>
        <v>7</v>
      </c>
      <c r="I68" s="1">
        <f t="shared" si="13"/>
        <v>6.1403508771929821E-2</v>
      </c>
    </row>
    <row r="69" spans="3:10">
      <c r="C69" s="22" t="s">
        <v>16</v>
      </c>
      <c r="D69" s="23">
        <v>2</v>
      </c>
      <c r="E69" s="23">
        <v>0</v>
      </c>
      <c r="F69" s="23"/>
      <c r="G69" s="23"/>
      <c r="H69" s="23">
        <f>SUM(Table1420243035[[#This Row],[Q1]:[Q4]])</f>
        <v>2</v>
      </c>
      <c r="I69" s="1">
        <f t="shared" si="13"/>
        <v>1.7543859649122806E-2</v>
      </c>
    </row>
    <row r="70" spans="3:10">
      <c r="C70" s="38" t="s">
        <v>35</v>
      </c>
      <c r="D70" s="23">
        <v>0</v>
      </c>
      <c r="E70" s="23">
        <v>0</v>
      </c>
      <c r="F70" s="23"/>
      <c r="G70" s="23"/>
      <c r="H70" s="23">
        <f>SUM(Table1420243035[[#This Row],[Q1]:[Q4]])</f>
        <v>0</v>
      </c>
      <c r="I70" s="1">
        <f t="shared" si="13"/>
        <v>0</v>
      </c>
    </row>
    <row r="71" spans="3:10">
      <c r="C71" s="22" t="s">
        <v>45</v>
      </c>
      <c r="D71" s="23">
        <v>19</v>
      </c>
      <c r="E71" s="23">
        <v>32</v>
      </c>
      <c r="F71" s="23"/>
      <c r="G71" s="23"/>
      <c r="H71" s="23">
        <f>SUM(Table1420243035[[#This Row],[Q1]:[Q4]])</f>
        <v>51</v>
      </c>
      <c r="I71" s="26">
        <f t="shared" si="13"/>
        <v>0.44736842105263158</v>
      </c>
    </row>
    <row r="72" spans="3:10">
      <c r="C72" s="9" t="s">
        <v>4</v>
      </c>
      <c r="D72" s="10">
        <f>SUM(D66:D71)</f>
        <v>56</v>
      </c>
      <c r="E72" s="10">
        <f t="shared" ref="E72:H72" si="14">SUM(E66:E71)</f>
        <v>58</v>
      </c>
      <c r="F72" s="10">
        <f t="shared" si="14"/>
        <v>0</v>
      </c>
      <c r="G72" s="10">
        <f t="shared" si="14"/>
        <v>0</v>
      </c>
      <c r="H72" s="10">
        <f t="shared" si="14"/>
        <v>114</v>
      </c>
      <c r="I72" s="11">
        <f t="shared" si="13"/>
        <v>1</v>
      </c>
    </row>
    <row r="73" spans="3:10">
      <c r="C73" s="54"/>
      <c r="D73" s="54"/>
      <c r="E73" s="54"/>
      <c r="F73" s="54"/>
      <c r="G73" s="54"/>
      <c r="H73" s="54"/>
      <c r="I73" s="54"/>
    </row>
    <row r="74" spans="3:10">
      <c r="C74" s="18" t="s">
        <v>33</v>
      </c>
      <c r="D74" s="12" t="s">
        <v>0</v>
      </c>
      <c r="E74" s="12" t="s">
        <v>1</v>
      </c>
      <c r="F74" s="12" t="s">
        <v>2</v>
      </c>
      <c r="G74" s="12" t="s">
        <v>3</v>
      </c>
      <c r="H74" s="12" t="s">
        <v>4</v>
      </c>
      <c r="I74" s="12" t="s">
        <v>5</v>
      </c>
    </row>
    <row r="75" spans="3:10">
      <c r="C75" s="27" t="s">
        <v>38</v>
      </c>
      <c r="D75" s="28">
        <v>27</v>
      </c>
      <c r="E75" s="28">
        <v>22</v>
      </c>
      <c r="F75" s="28"/>
      <c r="G75" s="28"/>
      <c r="H75" s="28">
        <f>SUM(D75:G75)</f>
        <v>49</v>
      </c>
      <c r="I75" s="29">
        <f>H75/$H$79</f>
        <v>0.42982456140350878</v>
      </c>
    </row>
    <row r="76" spans="3:10">
      <c r="C76" s="30" t="s">
        <v>39</v>
      </c>
      <c r="D76" s="31">
        <v>7</v>
      </c>
      <c r="E76" s="31">
        <v>4</v>
      </c>
      <c r="F76" s="31"/>
      <c r="G76" s="31"/>
      <c r="H76" s="31">
        <f t="shared" ref="H76:H79" si="15">SUM(D76:G76)</f>
        <v>11</v>
      </c>
      <c r="I76" s="32">
        <f>H76/$H$79</f>
        <v>9.6491228070175433E-2</v>
      </c>
    </row>
    <row r="77" spans="3:10">
      <c r="C77" s="27" t="s">
        <v>40</v>
      </c>
      <c r="D77" s="28">
        <v>4</v>
      </c>
      <c r="E77" s="28">
        <v>5</v>
      </c>
      <c r="F77" s="28"/>
      <c r="G77" s="28"/>
      <c r="H77" s="28">
        <f t="shared" si="15"/>
        <v>9</v>
      </c>
      <c r="I77" s="29">
        <f>H77/$H$79</f>
        <v>7.8947368421052627E-2</v>
      </c>
    </row>
    <row r="78" spans="3:10">
      <c r="C78" s="33" t="s">
        <v>35</v>
      </c>
      <c r="D78" s="31">
        <v>18</v>
      </c>
      <c r="E78" s="31">
        <v>27</v>
      </c>
      <c r="F78" s="31"/>
      <c r="G78" s="31"/>
      <c r="H78" s="31">
        <f t="shared" si="15"/>
        <v>45</v>
      </c>
      <c r="I78" s="32">
        <f>H78/$H$79</f>
        <v>0.39473684210526316</v>
      </c>
    </row>
    <row r="79" spans="3:10" ht="15" customHeight="1">
      <c r="C79" s="34" t="s">
        <v>4</v>
      </c>
      <c r="D79" s="35">
        <f>SUM(D75:D78)</f>
        <v>56</v>
      </c>
      <c r="E79" s="35">
        <f>SUM(E75:E78)</f>
        <v>58</v>
      </c>
      <c r="F79" s="35">
        <f t="shared" ref="F79:G79" si="16">SUM(F75:F78)</f>
        <v>0</v>
      </c>
      <c r="G79" s="35">
        <f t="shared" si="16"/>
        <v>0</v>
      </c>
      <c r="H79" s="35">
        <f t="shared" si="15"/>
        <v>114</v>
      </c>
      <c r="I79" s="36">
        <f>H79/$H$79</f>
        <v>1</v>
      </c>
      <c r="J79" s="21"/>
    </row>
    <row r="80" spans="3:10" ht="15" customHeight="1">
      <c r="C80" s="83"/>
      <c r="D80" s="83"/>
      <c r="E80" s="83"/>
      <c r="F80" s="83"/>
      <c r="G80" s="83"/>
      <c r="H80" s="83"/>
      <c r="I80" s="83"/>
      <c r="J80" s="21"/>
    </row>
    <row r="81" spans="1:10" ht="62.25" customHeight="1">
      <c r="A81" s="24"/>
      <c r="B81" s="37"/>
      <c r="C81" s="84" t="s">
        <v>56</v>
      </c>
      <c r="D81" s="85"/>
      <c r="E81" s="85"/>
      <c r="F81" s="85"/>
      <c r="G81" s="85"/>
      <c r="H81" s="85"/>
      <c r="I81" s="86"/>
      <c r="J81" s="21"/>
    </row>
    <row r="82" spans="1:10">
      <c r="A82" s="87"/>
      <c r="B82" s="87"/>
      <c r="C82" s="74"/>
      <c r="D82" s="74"/>
      <c r="E82" s="74"/>
      <c r="F82" s="74"/>
      <c r="G82" s="74"/>
      <c r="H82" s="74"/>
      <c r="I82" s="74"/>
      <c r="J82" s="20"/>
    </row>
    <row r="83" spans="1:10" ht="15" customHeight="1">
      <c r="A83" s="50" t="s">
        <v>32</v>
      </c>
      <c r="B83" s="50"/>
      <c r="C83" s="50"/>
      <c r="D83" s="50"/>
      <c r="E83" s="50"/>
      <c r="F83" s="50"/>
      <c r="G83" s="50"/>
      <c r="H83" s="50"/>
      <c r="I83" s="50"/>
    </row>
    <row r="84" spans="1:10">
      <c r="A84" s="65" t="s">
        <v>36</v>
      </c>
      <c r="B84" s="68" t="s">
        <v>45</v>
      </c>
      <c r="C84" s="14" t="s">
        <v>37</v>
      </c>
      <c r="D84" s="13" t="s">
        <v>0</v>
      </c>
      <c r="E84" s="13" t="s">
        <v>1</v>
      </c>
      <c r="F84" s="13" t="s">
        <v>2</v>
      </c>
      <c r="G84" s="13" t="s">
        <v>3</v>
      </c>
      <c r="H84" s="13" t="s">
        <v>4</v>
      </c>
      <c r="I84" s="13" t="s">
        <v>5</v>
      </c>
    </row>
    <row r="85" spans="1:10">
      <c r="A85" s="66"/>
      <c r="B85" s="69"/>
      <c r="C85" s="22" t="s">
        <v>14</v>
      </c>
      <c r="D85" s="23">
        <v>0</v>
      </c>
      <c r="E85" s="23">
        <v>0</v>
      </c>
      <c r="F85" s="23"/>
      <c r="G85" s="23"/>
      <c r="H85" s="23">
        <f>SUM(D85:G85)</f>
        <v>0</v>
      </c>
      <c r="I85" s="1">
        <f t="shared" ref="I85:I91" si="17">H85/$H$91</f>
        <v>0</v>
      </c>
    </row>
    <row r="86" spans="1:10">
      <c r="A86" s="66"/>
      <c r="B86" s="69"/>
      <c r="C86" s="22" t="s">
        <v>15</v>
      </c>
      <c r="D86" s="23">
        <v>31</v>
      </c>
      <c r="E86" s="23">
        <v>22</v>
      </c>
      <c r="F86" s="23"/>
      <c r="G86" s="23"/>
      <c r="H86" s="23">
        <f t="shared" ref="H86:H125" si="18">SUM(D86:G86)</f>
        <v>53</v>
      </c>
      <c r="I86" s="1">
        <f t="shared" si="17"/>
        <v>0.47747747747747749</v>
      </c>
    </row>
    <row r="87" spans="1:10">
      <c r="A87" s="66"/>
      <c r="B87" s="69"/>
      <c r="C87" s="22" t="s">
        <v>17</v>
      </c>
      <c r="D87" s="23">
        <v>6</v>
      </c>
      <c r="E87" s="23">
        <v>3</v>
      </c>
      <c r="F87" s="23"/>
      <c r="G87" s="23"/>
      <c r="H87" s="23">
        <f t="shared" si="18"/>
        <v>9</v>
      </c>
      <c r="I87" s="1">
        <f t="shared" si="17"/>
        <v>8.1081081081081086E-2</v>
      </c>
    </row>
    <row r="88" spans="1:10">
      <c r="A88" s="66"/>
      <c r="B88" s="69"/>
      <c r="C88" s="22" t="s">
        <v>16</v>
      </c>
      <c r="D88" s="23">
        <v>1</v>
      </c>
      <c r="E88" s="23">
        <v>0</v>
      </c>
      <c r="F88" s="23"/>
      <c r="G88" s="23"/>
      <c r="H88" s="23">
        <f t="shared" si="18"/>
        <v>1</v>
      </c>
      <c r="I88" s="1">
        <f t="shared" si="17"/>
        <v>9.0090090090090089E-3</v>
      </c>
    </row>
    <row r="89" spans="1:10">
      <c r="A89" s="66"/>
      <c r="B89" s="69"/>
      <c r="C89" s="38" t="s">
        <v>35</v>
      </c>
      <c r="D89" s="23">
        <v>0</v>
      </c>
      <c r="E89" s="23">
        <v>0</v>
      </c>
      <c r="F89" s="23"/>
      <c r="G89" s="23"/>
      <c r="H89" s="23">
        <f t="shared" si="18"/>
        <v>0</v>
      </c>
      <c r="I89" s="1">
        <f t="shared" si="17"/>
        <v>0</v>
      </c>
    </row>
    <row r="90" spans="1:10">
      <c r="A90" s="66"/>
      <c r="B90" s="69"/>
      <c r="C90" s="22" t="s">
        <v>45</v>
      </c>
      <c r="D90" s="23">
        <v>21</v>
      </c>
      <c r="E90" s="23">
        <v>27</v>
      </c>
      <c r="F90" s="23"/>
      <c r="G90" s="23"/>
      <c r="H90" s="23">
        <f t="shared" si="18"/>
        <v>48</v>
      </c>
      <c r="I90" s="1">
        <f t="shared" si="17"/>
        <v>0.43243243243243246</v>
      </c>
    </row>
    <row r="91" spans="1:10">
      <c r="A91" s="66"/>
      <c r="B91" s="70"/>
      <c r="C91" s="15" t="s">
        <v>4</v>
      </c>
      <c r="D91" s="10">
        <f>SUM(D85:D90)</f>
        <v>59</v>
      </c>
      <c r="E91" s="10">
        <f t="shared" ref="E91:G91" si="19">SUM(E85:E90)</f>
        <v>52</v>
      </c>
      <c r="F91" s="10">
        <f t="shared" si="19"/>
        <v>0</v>
      </c>
      <c r="G91" s="10">
        <f t="shared" si="19"/>
        <v>0</v>
      </c>
      <c r="H91" s="10">
        <f t="shared" si="18"/>
        <v>111</v>
      </c>
      <c r="I91" s="11">
        <f t="shared" si="17"/>
        <v>1</v>
      </c>
    </row>
    <row r="92" spans="1:10">
      <c r="A92" s="66"/>
      <c r="B92" s="71" t="s">
        <v>17</v>
      </c>
      <c r="C92" s="22" t="s">
        <v>14</v>
      </c>
      <c r="D92" s="23">
        <v>0</v>
      </c>
      <c r="E92" s="23">
        <v>0</v>
      </c>
      <c r="F92" s="23"/>
      <c r="G92" s="23"/>
      <c r="H92" s="23">
        <f t="shared" si="18"/>
        <v>0</v>
      </c>
      <c r="I92" s="1">
        <f t="shared" ref="I92:I98" si="20">H92/$H$98</f>
        <v>0</v>
      </c>
    </row>
    <row r="93" spans="1:10">
      <c r="A93" s="66"/>
      <c r="B93" s="72"/>
      <c r="C93" s="22" t="s">
        <v>15</v>
      </c>
      <c r="D93" s="23">
        <v>5</v>
      </c>
      <c r="E93" s="23">
        <v>4</v>
      </c>
      <c r="F93" s="23"/>
      <c r="G93" s="23"/>
      <c r="H93" s="23">
        <f t="shared" si="18"/>
        <v>9</v>
      </c>
      <c r="I93" s="1">
        <f t="shared" si="20"/>
        <v>0.52941176470588236</v>
      </c>
    </row>
    <row r="94" spans="1:10">
      <c r="A94" s="66"/>
      <c r="B94" s="72"/>
      <c r="C94" s="22" t="s">
        <v>17</v>
      </c>
      <c r="D94" s="23">
        <v>0</v>
      </c>
      <c r="E94" s="23">
        <v>0</v>
      </c>
      <c r="F94" s="23"/>
      <c r="G94" s="23"/>
      <c r="H94" s="23">
        <f t="shared" si="18"/>
        <v>0</v>
      </c>
      <c r="I94" s="1">
        <f t="shared" si="20"/>
        <v>0</v>
      </c>
    </row>
    <row r="95" spans="1:10">
      <c r="A95" s="66"/>
      <c r="B95" s="72"/>
      <c r="C95" s="22" t="s">
        <v>16</v>
      </c>
      <c r="D95" s="23">
        <v>1</v>
      </c>
      <c r="E95" s="23">
        <v>0</v>
      </c>
      <c r="F95" s="23"/>
      <c r="G95" s="23"/>
      <c r="H95" s="23">
        <f t="shared" si="18"/>
        <v>1</v>
      </c>
      <c r="I95" s="1">
        <f t="shared" si="20"/>
        <v>5.8823529411764705E-2</v>
      </c>
    </row>
    <row r="96" spans="1:10">
      <c r="A96" s="66"/>
      <c r="B96" s="72"/>
      <c r="C96" s="38" t="s">
        <v>35</v>
      </c>
      <c r="D96" s="23">
        <v>0</v>
      </c>
      <c r="E96" s="23">
        <v>0</v>
      </c>
      <c r="F96" s="23"/>
      <c r="G96" s="23"/>
      <c r="H96" s="23">
        <f t="shared" si="18"/>
        <v>0</v>
      </c>
      <c r="I96" s="1">
        <f t="shared" si="20"/>
        <v>0</v>
      </c>
    </row>
    <row r="97" spans="1:9">
      <c r="A97" s="66"/>
      <c r="B97" s="72"/>
      <c r="C97" s="22" t="s">
        <v>45</v>
      </c>
      <c r="D97" s="23">
        <v>2</v>
      </c>
      <c r="E97" s="23">
        <v>5</v>
      </c>
      <c r="F97" s="23"/>
      <c r="H97" s="23">
        <f t="shared" si="18"/>
        <v>7</v>
      </c>
      <c r="I97" s="1">
        <f t="shared" si="20"/>
        <v>0.41176470588235292</v>
      </c>
    </row>
    <row r="98" spans="1:9">
      <c r="A98" s="66"/>
      <c r="B98" s="73"/>
      <c r="C98" s="15" t="s">
        <v>4</v>
      </c>
      <c r="D98" s="10">
        <f>SUM(D92:D97)</f>
        <v>8</v>
      </c>
      <c r="E98" s="10">
        <f t="shared" ref="E98:H98" si="21">SUM(E92:E97)</f>
        <v>9</v>
      </c>
      <c r="F98" s="10">
        <f t="shared" si="21"/>
        <v>0</v>
      </c>
      <c r="G98" s="10">
        <f t="shared" si="21"/>
        <v>0</v>
      </c>
      <c r="H98" s="10">
        <f t="shared" si="21"/>
        <v>17</v>
      </c>
      <c r="I98" s="11">
        <f t="shared" si="20"/>
        <v>1</v>
      </c>
    </row>
    <row r="99" spans="1:9">
      <c r="A99" s="66"/>
      <c r="B99" s="71" t="s">
        <v>15</v>
      </c>
      <c r="C99" s="22" t="s">
        <v>14</v>
      </c>
      <c r="D99" s="23">
        <v>0</v>
      </c>
      <c r="E99" s="23">
        <v>0</v>
      </c>
      <c r="F99" s="23"/>
      <c r="G99" s="23"/>
      <c r="H99" s="23">
        <f t="shared" si="18"/>
        <v>0</v>
      </c>
      <c r="I99" s="1">
        <f t="shared" ref="I99:I105" si="22">H99/$H$105</f>
        <v>0</v>
      </c>
    </row>
    <row r="100" spans="1:9">
      <c r="A100" s="66"/>
      <c r="B100" s="72"/>
      <c r="C100" s="22" t="s">
        <v>15</v>
      </c>
      <c r="D100" s="23">
        <v>2</v>
      </c>
      <c r="E100" s="23">
        <v>8</v>
      </c>
      <c r="F100" s="23"/>
      <c r="G100" s="23"/>
      <c r="H100" s="23">
        <f t="shared" si="18"/>
        <v>10</v>
      </c>
      <c r="I100" s="1">
        <f t="shared" si="22"/>
        <v>0.66666666666666663</v>
      </c>
    </row>
    <row r="101" spans="1:9">
      <c r="A101" s="66"/>
      <c r="B101" s="72"/>
      <c r="C101" s="22" t="s">
        <v>17</v>
      </c>
      <c r="D101" s="23">
        <v>0</v>
      </c>
      <c r="E101" s="23">
        <v>0</v>
      </c>
      <c r="F101" s="23"/>
      <c r="G101" s="23"/>
      <c r="H101" s="23">
        <f t="shared" si="18"/>
        <v>0</v>
      </c>
      <c r="I101" s="1">
        <f t="shared" si="22"/>
        <v>0</v>
      </c>
    </row>
    <row r="102" spans="1:9">
      <c r="A102" s="66"/>
      <c r="B102" s="72"/>
      <c r="C102" s="22" t="s">
        <v>16</v>
      </c>
      <c r="D102" s="23">
        <v>0</v>
      </c>
      <c r="E102" s="23">
        <v>0</v>
      </c>
      <c r="F102" s="23"/>
      <c r="G102" s="23"/>
      <c r="H102" s="23">
        <f t="shared" si="18"/>
        <v>0</v>
      </c>
      <c r="I102" s="1">
        <f t="shared" si="22"/>
        <v>0</v>
      </c>
    </row>
    <row r="103" spans="1:9">
      <c r="A103" s="66"/>
      <c r="B103" s="72"/>
      <c r="C103" s="38" t="s">
        <v>35</v>
      </c>
      <c r="D103" s="23">
        <v>0</v>
      </c>
      <c r="E103" s="23">
        <v>0</v>
      </c>
      <c r="F103" s="23"/>
      <c r="G103" s="23"/>
      <c r="H103" s="23">
        <f t="shared" si="18"/>
        <v>0</v>
      </c>
      <c r="I103" s="1">
        <f t="shared" si="22"/>
        <v>0</v>
      </c>
    </row>
    <row r="104" spans="1:9">
      <c r="A104" s="66"/>
      <c r="B104" s="72"/>
      <c r="C104" s="22" t="s">
        <v>45</v>
      </c>
      <c r="D104" s="23">
        <v>0</v>
      </c>
      <c r="E104" s="23">
        <v>5</v>
      </c>
      <c r="F104" s="23"/>
      <c r="G104" s="23"/>
      <c r="H104" s="23">
        <f t="shared" si="18"/>
        <v>5</v>
      </c>
      <c r="I104" s="1">
        <f t="shared" si="22"/>
        <v>0.33333333333333331</v>
      </c>
    </row>
    <row r="105" spans="1:9">
      <c r="A105" s="66"/>
      <c r="B105" s="73"/>
      <c r="C105" s="15" t="s">
        <v>4</v>
      </c>
      <c r="D105" s="10">
        <f>SUM(D99:D104)</f>
        <v>2</v>
      </c>
      <c r="E105" s="10">
        <f t="shared" ref="E105:H105" si="23">SUM(E99:E104)</f>
        <v>13</v>
      </c>
      <c r="F105" s="10">
        <f t="shared" si="23"/>
        <v>0</v>
      </c>
      <c r="G105" s="10">
        <f t="shared" si="23"/>
        <v>0</v>
      </c>
      <c r="H105" s="10">
        <f t="shared" si="23"/>
        <v>15</v>
      </c>
      <c r="I105" s="11">
        <f t="shared" si="22"/>
        <v>1</v>
      </c>
    </row>
    <row r="106" spans="1:9">
      <c r="A106" s="66"/>
      <c r="B106" s="71" t="s">
        <v>16</v>
      </c>
      <c r="C106" s="22" t="s">
        <v>14</v>
      </c>
      <c r="D106" s="23">
        <v>0</v>
      </c>
      <c r="E106" s="39">
        <v>0</v>
      </c>
      <c r="H106" s="23">
        <f t="shared" si="18"/>
        <v>0</v>
      </c>
      <c r="I106" s="1">
        <f t="shared" ref="I106:I112" si="24">H106/$H$112</f>
        <v>0</v>
      </c>
    </row>
    <row r="107" spans="1:9">
      <c r="A107" s="66"/>
      <c r="B107" s="72"/>
      <c r="C107" s="22" t="s">
        <v>15</v>
      </c>
      <c r="D107" s="23">
        <v>2</v>
      </c>
      <c r="E107" s="39">
        <v>0</v>
      </c>
      <c r="H107" s="23">
        <f t="shared" si="18"/>
        <v>2</v>
      </c>
      <c r="I107" s="1">
        <f t="shared" si="24"/>
        <v>0.5</v>
      </c>
    </row>
    <row r="108" spans="1:9">
      <c r="A108" s="66"/>
      <c r="B108" s="72"/>
      <c r="C108" s="22" t="s">
        <v>17</v>
      </c>
      <c r="D108" s="23">
        <v>0</v>
      </c>
      <c r="E108" s="39">
        <v>0</v>
      </c>
      <c r="H108" s="23">
        <f t="shared" si="18"/>
        <v>0</v>
      </c>
      <c r="I108" s="1">
        <f t="shared" si="24"/>
        <v>0</v>
      </c>
    </row>
    <row r="109" spans="1:9">
      <c r="A109" s="66"/>
      <c r="B109" s="72"/>
      <c r="C109" s="22" t="s">
        <v>16</v>
      </c>
      <c r="D109" s="23">
        <v>0</v>
      </c>
      <c r="E109" s="39">
        <v>2</v>
      </c>
      <c r="H109" s="23">
        <f t="shared" si="18"/>
        <v>2</v>
      </c>
      <c r="I109" s="1">
        <f t="shared" si="24"/>
        <v>0.5</v>
      </c>
    </row>
    <row r="110" spans="1:9">
      <c r="A110" s="66"/>
      <c r="B110" s="72"/>
      <c r="C110" s="38" t="s">
        <v>35</v>
      </c>
      <c r="D110" s="23">
        <v>0</v>
      </c>
      <c r="E110" s="39">
        <v>0</v>
      </c>
      <c r="H110" s="23">
        <f t="shared" si="18"/>
        <v>0</v>
      </c>
      <c r="I110" s="1">
        <f t="shared" si="24"/>
        <v>0</v>
      </c>
    </row>
    <row r="111" spans="1:9">
      <c r="A111" s="66"/>
      <c r="B111" s="72"/>
      <c r="C111" s="22" t="s">
        <v>45</v>
      </c>
      <c r="D111" s="23">
        <v>0</v>
      </c>
      <c r="E111" s="39">
        <v>0</v>
      </c>
      <c r="H111" s="23">
        <f t="shared" si="18"/>
        <v>0</v>
      </c>
      <c r="I111" s="1">
        <f t="shared" si="24"/>
        <v>0</v>
      </c>
    </row>
    <row r="112" spans="1:9">
      <c r="A112" s="66"/>
      <c r="B112" s="73"/>
      <c r="C112" s="15" t="s">
        <v>4</v>
      </c>
      <c r="D112" s="10">
        <f>SUM(D106:D111)</f>
        <v>2</v>
      </c>
      <c r="E112" s="10">
        <f t="shared" ref="E112:H112" si="25">SUM(E106:E111)</f>
        <v>2</v>
      </c>
      <c r="F112" s="10">
        <f t="shared" si="25"/>
        <v>0</v>
      </c>
      <c r="G112" s="10">
        <f t="shared" si="25"/>
        <v>0</v>
      </c>
      <c r="H112" s="10">
        <f t="shared" si="25"/>
        <v>4</v>
      </c>
      <c r="I112" s="11">
        <f t="shared" si="24"/>
        <v>1</v>
      </c>
    </row>
    <row r="113" spans="1:9">
      <c r="A113" s="66"/>
      <c r="B113" s="71" t="s">
        <v>14</v>
      </c>
      <c r="C113" s="22" t="s">
        <v>14</v>
      </c>
      <c r="D113" s="23">
        <v>0</v>
      </c>
      <c r="E113" s="39">
        <v>0</v>
      </c>
      <c r="H113" s="23">
        <f t="shared" si="18"/>
        <v>0</v>
      </c>
      <c r="I113" s="1">
        <f t="shared" ref="I113:I119" si="26">H113/$H$119</f>
        <v>0</v>
      </c>
    </row>
    <row r="114" spans="1:9">
      <c r="A114" s="66"/>
      <c r="B114" s="72"/>
      <c r="C114" s="22" t="s">
        <v>15</v>
      </c>
      <c r="D114" s="23">
        <v>1</v>
      </c>
      <c r="E114" s="39">
        <v>1</v>
      </c>
      <c r="H114" s="23">
        <f t="shared" si="18"/>
        <v>2</v>
      </c>
      <c r="I114" s="1">
        <f t="shared" si="26"/>
        <v>1</v>
      </c>
    </row>
    <row r="115" spans="1:9">
      <c r="A115" s="66"/>
      <c r="B115" s="72"/>
      <c r="C115" s="22" t="s">
        <v>17</v>
      </c>
      <c r="D115" s="23">
        <v>0</v>
      </c>
      <c r="E115" s="39">
        <v>0</v>
      </c>
      <c r="H115" s="23">
        <f t="shared" si="18"/>
        <v>0</v>
      </c>
      <c r="I115" s="1">
        <f t="shared" si="26"/>
        <v>0</v>
      </c>
    </row>
    <row r="116" spans="1:9">
      <c r="A116" s="66"/>
      <c r="B116" s="72"/>
      <c r="C116" s="22" t="s">
        <v>16</v>
      </c>
      <c r="D116" s="23">
        <v>0</v>
      </c>
      <c r="E116" s="39">
        <v>0</v>
      </c>
      <c r="H116" s="23">
        <f t="shared" si="18"/>
        <v>0</v>
      </c>
      <c r="I116" s="1">
        <f t="shared" si="26"/>
        <v>0</v>
      </c>
    </row>
    <row r="117" spans="1:9">
      <c r="A117" s="66"/>
      <c r="B117" s="72"/>
      <c r="C117" s="38" t="s">
        <v>35</v>
      </c>
      <c r="D117" s="23">
        <v>0</v>
      </c>
      <c r="E117" s="39">
        <v>0</v>
      </c>
      <c r="H117" s="23">
        <f t="shared" si="18"/>
        <v>0</v>
      </c>
      <c r="I117" s="1">
        <f t="shared" si="26"/>
        <v>0</v>
      </c>
    </row>
    <row r="118" spans="1:9">
      <c r="A118" s="66"/>
      <c r="B118" s="72"/>
      <c r="C118" s="22" t="s">
        <v>45</v>
      </c>
      <c r="D118" s="23">
        <v>0</v>
      </c>
      <c r="E118" s="39">
        <v>0</v>
      </c>
      <c r="H118" s="23">
        <f t="shared" si="18"/>
        <v>0</v>
      </c>
      <c r="I118" s="1">
        <f t="shared" si="26"/>
        <v>0</v>
      </c>
    </row>
    <row r="119" spans="1:9">
      <c r="A119" s="66"/>
      <c r="B119" s="73"/>
      <c r="C119" s="15" t="s">
        <v>4</v>
      </c>
      <c r="D119" s="10">
        <f>SUM(D113:D118)</f>
        <v>1</v>
      </c>
      <c r="E119" s="10">
        <f t="shared" ref="E119:H119" si="27">SUM(E113:E118)</f>
        <v>1</v>
      </c>
      <c r="F119" s="10">
        <f t="shared" si="27"/>
        <v>0</v>
      </c>
      <c r="G119" s="10">
        <f t="shared" si="27"/>
        <v>0</v>
      </c>
      <c r="H119" s="10">
        <f t="shared" si="27"/>
        <v>2</v>
      </c>
      <c r="I119" s="11">
        <f t="shared" si="26"/>
        <v>1</v>
      </c>
    </row>
    <row r="120" spans="1:9">
      <c r="A120" s="66"/>
      <c r="B120" s="71" t="s">
        <v>35</v>
      </c>
      <c r="C120" s="22" t="s">
        <v>14</v>
      </c>
      <c r="D120" s="23">
        <v>0</v>
      </c>
      <c r="E120" s="39">
        <v>0</v>
      </c>
      <c r="H120" s="23">
        <f t="shared" si="18"/>
        <v>0</v>
      </c>
      <c r="I120" s="1">
        <f t="shared" ref="I120:I126" si="28">H120/$H$126</f>
        <v>0</v>
      </c>
    </row>
    <row r="121" spans="1:9">
      <c r="A121" s="66"/>
      <c r="B121" s="72"/>
      <c r="C121" s="22" t="s">
        <v>15</v>
      </c>
      <c r="D121" s="23">
        <v>1</v>
      </c>
      <c r="E121" s="39">
        <v>0</v>
      </c>
      <c r="H121" s="23">
        <f t="shared" si="18"/>
        <v>1</v>
      </c>
      <c r="I121" s="1">
        <f t="shared" si="28"/>
        <v>1</v>
      </c>
    </row>
    <row r="122" spans="1:9">
      <c r="A122" s="66"/>
      <c r="B122" s="72"/>
      <c r="C122" s="22" t="s">
        <v>17</v>
      </c>
      <c r="D122" s="23">
        <v>0</v>
      </c>
      <c r="E122" s="39">
        <v>0</v>
      </c>
      <c r="H122" s="23">
        <f t="shared" si="18"/>
        <v>0</v>
      </c>
      <c r="I122" s="1">
        <f t="shared" si="28"/>
        <v>0</v>
      </c>
    </row>
    <row r="123" spans="1:9">
      <c r="A123" s="66"/>
      <c r="B123" s="72"/>
      <c r="C123" s="22" t="s">
        <v>16</v>
      </c>
      <c r="D123" s="23">
        <v>0</v>
      </c>
      <c r="E123" s="39">
        <v>0</v>
      </c>
      <c r="H123" s="23">
        <f t="shared" si="18"/>
        <v>0</v>
      </c>
      <c r="I123" s="1">
        <f t="shared" si="28"/>
        <v>0</v>
      </c>
    </row>
    <row r="124" spans="1:9">
      <c r="A124" s="66"/>
      <c r="B124" s="72"/>
      <c r="C124" s="38" t="s">
        <v>35</v>
      </c>
      <c r="D124" s="23">
        <v>0</v>
      </c>
      <c r="E124" s="39">
        <v>0</v>
      </c>
      <c r="H124" s="23">
        <f t="shared" si="18"/>
        <v>0</v>
      </c>
      <c r="I124" s="1">
        <f t="shared" si="28"/>
        <v>0</v>
      </c>
    </row>
    <row r="125" spans="1:9">
      <c r="A125" s="66"/>
      <c r="B125" s="72"/>
      <c r="C125" s="22" t="s">
        <v>45</v>
      </c>
      <c r="D125" s="23">
        <v>0</v>
      </c>
      <c r="E125" s="39">
        <v>0</v>
      </c>
      <c r="H125" s="23">
        <f t="shared" si="18"/>
        <v>0</v>
      </c>
      <c r="I125" s="1">
        <f t="shared" si="28"/>
        <v>0</v>
      </c>
    </row>
    <row r="126" spans="1:9">
      <c r="A126" s="67"/>
      <c r="B126" s="73"/>
      <c r="C126" s="15" t="s">
        <v>4</v>
      </c>
      <c r="D126" s="10">
        <f>SUM(D120:D125)</f>
        <v>1</v>
      </c>
      <c r="E126" s="10">
        <f t="shared" ref="E126:H126" si="29">SUM(E120:E125)</f>
        <v>0</v>
      </c>
      <c r="F126" s="10">
        <f t="shared" si="29"/>
        <v>0</v>
      </c>
      <c r="G126" s="10">
        <f t="shared" si="29"/>
        <v>0</v>
      </c>
      <c r="H126" s="10">
        <f t="shared" si="29"/>
        <v>1</v>
      </c>
      <c r="I126" s="11">
        <f t="shared" si="28"/>
        <v>1</v>
      </c>
    </row>
    <row r="127" spans="1:9">
      <c r="C127" s="54"/>
      <c r="D127" s="54"/>
      <c r="E127" s="54"/>
      <c r="F127" s="54"/>
      <c r="G127" s="54"/>
      <c r="H127" s="54"/>
      <c r="I127" s="54"/>
    </row>
    <row r="128" spans="1:9">
      <c r="C128" s="55" t="s">
        <v>42</v>
      </c>
      <c r="D128" s="56"/>
      <c r="E128" s="56"/>
      <c r="F128" s="56"/>
      <c r="G128" s="56"/>
      <c r="H128" s="56"/>
      <c r="I128" s="57"/>
    </row>
    <row r="129" spans="3:9">
      <c r="C129" s="58" t="s">
        <v>41</v>
      </c>
      <c r="D129" s="59"/>
      <c r="E129" s="59"/>
      <c r="F129" s="59"/>
      <c r="G129" s="59"/>
      <c r="H129" s="59"/>
      <c r="I129" s="60"/>
    </row>
    <row r="130" spans="3:9">
      <c r="C130" s="58" t="s">
        <v>43</v>
      </c>
      <c r="D130" s="59"/>
      <c r="E130" s="59"/>
      <c r="F130" s="59"/>
      <c r="G130" s="59"/>
      <c r="H130" s="59"/>
      <c r="I130" s="60"/>
    </row>
    <row r="131" spans="3:9">
      <c r="C131" s="61" t="s">
        <v>44</v>
      </c>
      <c r="D131" s="62"/>
      <c r="E131" s="62"/>
      <c r="F131" s="62"/>
      <c r="G131" s="62"/>
      <c r="H131" s="62"/>
      <c r="I131" s="63"/>
    </row>
    <row r="132" spans="3:9" ht="15.75" thickBot="1">
      <c r="C132" s="64"/>
      <c r="D132" s="64"/>
      <c r="E132" s="64"/>
      <c r="F132" s="64"/>
      <c r="G132" s="64"/>
      <c r="H132" s="64"/>
      <c r="I132" s="64"/>
    </row>
    <row r="133" spans="3:9" ht="49.5" customHeight="1" thickBot="1">
      <c r="C133" s="51" t="s">
        <v>48</v>
      </c>
      <c r="D133" s="52"/>
      <c r="E133" s="52"/>
      <c r="F133" s="52"/>
      <c r="G133" s="52"/>
      <c r="H133" s="52"/>
      <c r="I133" s="53"/>
    </row>
  </sheetData>
  <mergeCells count="32">
    <mergeCell ref="C35:I37"/>
    <mergeCell ref="C1:I1"/>
    <mergeCell ref="C2:I2"/>
    <mergeCell ref="C3:I7"/>
    <mergeCell ref="C13:I13"/>
    <mergeCell ref="C25:I25"/>
    <mergeCell ref="C64:I64"/>
    <mergeCell ref="C73:I73"/>
    <mergeCell ref="C80:I80"/>
    <mergeCell ref="C81:I81"/>
    <mergeCell ref="A82:I82"/>
    <mergeCell ref="C38:I38"/>
    <mergeCell ref="C43:I43"/>
    <mergeCell ref="C44:I47"/>
    <mergeCell ref="C57:I57"/>
    <mergeCell ref="C58:I58"/>
    <mergeCell ref="C48:I48"/>
    <mergeCell ref="A83:I83"/>
    <mergeCell ref="C133:I133"/>
    <mergeCell ref="C127:I127"/>
    <mergeCell ref="C128:I128"/>
    <mergeCell ref="C129:I129"/>
    <mergeCell ref="C130:I130"/>
    <mergeCell ref="C131:I131"/>
    <mergeCell ref="C132:I132"/>
    <mergeCell ref="A84:A126"/>
    <mergeCell ref="B84:B91"/>
    <mergeCell ref="B92:B98"/>
    <mergeCell ref="B99:B105"/>
    <mergeCell ref="B106:B112"/>
    <mergeCell ref="B113:B119"/>
    <mergeCell ref="B120:B126"/>
  </mergeCells>
  <hyperlinks>
    <hyperlink ref="C129" r:id="rId1"/>
    <hyperlink ref="C130:I130" r:id="rId2" display="Use of Deadly Force"/>
  </hyperlinks>
  <pageMargins left="0.7" right="0.7" top="0.75" bottom="0.75" header="0.3" footer="0.3"/>
  <pageSetup orientation="portrait" r:id="rId3"/>
  <rowBreaks count="2" manualBreakCount="2">
    <brk id="25" max="16383" man="1"/>
    <brk id="112" max="16383" man="1"/>
  </rowBreaks>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2016-08-15T12:27:09Z</cp:lastPrinted>
  <dcterms:created xsi:type="dcterms:W3CDTF">2016-05-12T13:52:51Z</dcterms:created>
  <dcterms:modified xsi:type="dcterms:W3CDTF">2016-08-15T12:28:18Z</dcterms:modified>
</cp:coreProperties>
</file>