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bookViews>
    <workbookView xWindow="360" yWindow="80" windowWidth="18200" windowHeight="10290"/>
  </bookViews>
  <sheets>
    <sheet name="Arrests" sheetId="1" r:id="rId1"/>
  </sheets>
  <calcPr calcId="162913"/>
</workbook>
</file>

<file path=xl/calcChain.xml><?xml version="1.0" encoding="utf-8"?>
<calcChain xmlns="http://schemas.openxmlformats.org/spreadsheetml/2006/main">
  <c r="D54" i="1" l="1"/>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<sst xmlns="http://schemas.openxmlformats.org/spreadsheetml/2006/main" count="80" uniqueCount="59">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</sst>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37" workbookViewId="0">
      <selection activeCell="A15" sqref="A15"/>
    </sheetView>
  </sheetViews>
  <sheetFormatPr defaultRowHeight="14.5" x14ac:dyDescent="0.35"/>
  <cols>
    <col min="1" max="1" width="35.26953125" bestFit="1" customWidth="1"/>
    <col min="2" max="6" width="9.1796875" style="1"/>
  </cols>
  <sheetData>
    <row r="1" spans="1:7" ht="15" customHeight="1" thickBot="1" x14ac:dyDescent="0.4">
      <c r="A1" s="29" t="s">
        <v>56</v>
      </c>
      <c r="B1" s="29"/>
      <c r="C1" s="29"/>
      <c r="D1" s="29"/>
      <c r="E1" s="29"/>
      <c r="F1" s="29"/>
      <c r="G1" s="29"/>
    </row>
    <row r="2" spans="1:7" ht="15" thickTop="1" x14ac:dyDescent="0.35">
      <c r="A2" s="3" t="s">
        <v>33</v>
      </c>
      <c r="B2" s="4" t="s">
        <v>1</v>
      </c>
      <c r="C2" s="4" t="s">
        <v>2</v>
      </c>
      <c r="D2" s="4" t="s">
        <v>3</v>
      </c>
      <c r="E2" s="4" t="s">
        <v>4</v>
      </c>
      <c r="F2" s="4" t="s">
        <v>5</v>
      </c>
      <c r="G2" s="5" t="s">
        <v>18</v>
      </c>
    </row>
    <row r="3" spans="1:7" x14ac:dyDescent="0.35">
      <c r="A3" s="13" t="s">
        <v>34</v>
      </c>
      <c r="B3" s="14">
        <v>0</v>
      </c>
      <c r="C3" s="14">
        <v>0</v>
      </c>
      <c r="D3" s="14">
        <v>1</v>
      </c>
      <c r="E3" s="14">
        <v>1</v>
      </c>
      <c r="F3" s="14">
        <f t="shared" ref="F3:F26" si="0">SUM(B3:E3)</f>
        <v>2</v>
      </c>
      <c r="G3" s="2">
        <f t="shared" ref="G3:G26" si="1">F3/F$39</f>
        <v>1.552072016141549E-4</v>
      </c>
    </row>
    <row r="4" spans="1:7" x14ac:dyDescent="0.35">
      <c r="A4" s="13" t="s">
        <v>7</v>
      </c>
      <c r="B4" s="14">
        <v>1</v>
      </c>
      <c r="C4" s="14">
        <v>2</v>
      </c>
      <c r="D4" s="14">
        <v>4</v>
      </c>
      <c r="E4" s="14">
        <v>2</v>
      </c>
      <c r="F4" s="14">
        <f t="shared" si="0"/>
        <v>9</v>
      </c>
      <c r="G4" s="2">
        <f t="shared" si="1"/>
        <v>6.9843240726369707E-4</v>
      </c>
    </row>
    <row r="5" spans="1:7" x14ac:dyDescent="0.35">
      <c r="A5" s="13" t="s">
        <v>35</v>
      </c>
      <c r="B5" s="16">
        <v>345</v>
      </c>
      <c r="C5" s="16">
        <v>394</v>
      </c>
      <c r="D5" s="16">
        <v>373</v>
      </c>
      <c r="E5" s="16">
        <v>418</v>
      </c>
      <c r="F5" s="16">
        <f t="shared" si="0"/>
        <v>1530</v>
      </c>
      <c r="G5" s="2">
        <f t="shared" si="1"/>
        <v>0.11873350923482849</v>
      </c>
    </row>
    <row r="6" spans="1:7" x14ac:dyDescent="0.35">
      <c r="A6" s="13" t="s">
        <v>8</v>
      </c>
      <c r="B6" s="16">
        <v>0</v>
      </c>
      <c r="C6" s="16">
        <v>0</v>
      </c>
      <c r="D6" s="16">
        <v>0</v>
      </c>
      <c r="E6" s="16">
        <v>0</v>
      </c>
      <c r="F6" s="16">
        <f t="shared" si="0"/>
        <v>0</v>
      </c>
      <c r="G6" s="2">
        <f t="shared" si="1"/>
        <v>0</v>
      </c>
    </row>
    <row r="7" spans="1:7" x14ac:dyDescent="0.35">
      <c r="A7" s="13" t="s">
        <v>9</v>
      </c>
      <c r="B7" s="16">
        <v>29</v>
      </c>
      <c r="C7" s="16">
        <v>25</v>
      </c>
      <c r="D7" s="16">
        <v>51</v>
      </c>
      <c r="E7" s="16">
        <v>30</v>
      </c>
      <c r="F7" s="16">
        <f t="shared" si="0"/>
        <v>135</v>
      </c>
      <c r="G7" s="2">
        <f t="shared" si="1"/>
        <v>1.0476486108955456E-2</v>
      </c>
    </row>
    <row r="8" spans="1:7" x14ac:dyDescent="0.35">
      <c r="A8" s="13" t="s">
        <v>17</v>
      </c>
      <c r="B8" s="16">
        <v>10</v>
      </c>
      <c r="C8" s="16">
        <v>7</v>
      </c>
      <c r="D8" s="16">
        <v>4</v>
      </c>
      <c r="E8" s="16">
        <v>8</v>
      </c>
      <c r="F8" s="16">
        <f t="shared" si="0"/>
        <v>29</v>
      </c>
      <c r="G8" s="2">
        <f t="shared" si="1"/>
        <v>2.2505044234052462E-3</v>
      </c>
    </row>
    <row r="9" spans="1:7" x14ac:dyDescent="0.35">
      <c r="A9" s="13" t="s">
        <v>10</v>
      </c>
      <c r="B9" s="16">
        <v>95</v>
      </c>
      <c r="C9" s="16">
        <v>113</v>
      </c>
      <c r="D9" s="16">
        <v>146</v>
      </c>
      <c r="E9" s="16">
        <v>108</v>
      </c>
      <c r="F9" s="16">
        <f t="shared" si="0"/>
        <v>462</v>
      </c>
      <c r="G9" s="2">
        <f t="shared" si="1"/>
        <v>3.5852863572869778E-2</v>
      </c>
    </row>
    <row r="10" spans="1:7" x14ac:dyDescent="0.35">
      <c r="A10" s="13" t="s">
        <v>36</v>
      </c>
      <c r="B10" s="16">
        <v>139</v>
      </c>
      <c r="C10" s="16">
        <v>180</v>
      </c>
      <c r="D10" s="16">
        <v>210</v>
      </c>
      <c r="E10" s="16">
        <v>182</v>
      </c>
      <c r="F10" s="16">
        <f t="shared" si="0"/>
        <v>711</v>
      </c>
      <c r="G10" s="2">
        <f t="shared" si="1"/>
        <v>5.5176160173832069E-2</v>
      </c>
    </row>
    <row r="11" spans="1:7" x14ac:dyDescent="0.35">
      <c r="A11" s="13" t="s">
        <v>11</v>
      </c>
      <c r="B11" s="16">
        <v>6</v>
      </c>
      <c r="C11" s="16">
        <v>9</v>
      </c>
      <c r="D11" s="16">
        <v>3</v>
      </c>
      <c r="E11" s="16">
        <v>7</v>
      </c>
      <c r="F11" s="16">
        <f t="shared" si="0"/>
        <v>25</v>
      </c>
      <c r="G11" s="2">
        <f t="shared" si="1"/>
        <v>1.9400900201769363E-3</v>
      </c>
    </row>
    <row r="12" spans="1:7" x14ac:dyDescent="0.35">
      <c r="A12" s="13" t="s">
        <v>12</v>
      </c>
      <c r="B12" s="16">
        <v>0</v>
      </c>
      <c r="C12" s="16">
        <v>0</v>
      </c>
      <c r="D12" s="16">
        <v>3</v>
      </c>
      <c r="E12" s="16">
        <v>1</v>
      </c>
      <c r="F12" s="16">
        <f t="shared" si="0"/>
        <v>4</v>
      </c>
      <c r="G12" s="2">
        <f t="shared" si="1"/>
        <v>3.104144032283098E-4</v>
      </c>
    </row>
    <row r="13" spans="1:7" x14ac:dyDescent="0.35">
      <c r="A13" s="13" t="s">
        <v>37</v>
      </c>
      <c r="B13" s="16">
        <v>24</v>
      </c>
      <c r="C13" s="16">
        <v>14</v>
      </c>
      <c r="D13" s="16">
        <v>23</v>
      </c>
      <c r="E13" s="16">
        <v>25</v>
      </c>
      <c r="F13" s="16">
        <f t="shared" si="0"/>
        <v>86</v>
      </c>
      <c r="G13" s="2">
        <f t="shared" si="1"/>
        <v>6.6739096694086609E-3</v>
      </c>
    </row>
    <row r="14" spans="1:7" x14ac:dyDescent="0.35">
      <c r="A14" s="13" t="s">
        <v>38</v>
      </c>
      <c r="B14" s="16">
        <v>0</v>
      </c>
      <c r="C14" s="16">
        <v>0</v>
      </c>
      <c r="D14" s="16">
        <v>0</v>
      </c>
      <c r="E14" s="16">
        <v>0</v>
      </c>
      <c r="F14" s="16">
        <f t="shared" si="0"/>
        <v>0</v>
      </c>
      <c r="G14" s="2">
        <f t="shared" si="1"/>
        <v>0</v>
      </c>
    </row>
    <row r="15" spans="1:7" x14ac:dyDescent="0.35">
      <c r="A15" s="13" t="s">
        <v>39</v>
      </c>
      <c r="B15" s="16">
        <v>3</v>
      </c>
      <c r="C15" s="16">
        <v>8</v>
      </c>
      <c r="D15" s="16">
        <v>3</v>
      </c>
      <c r="E15" s="16">
        <v>1</v>
      </c>
      <c r="F15" s="16">
        <f t="shared" si="0"/>
        <v>15</v>
      </c>
      <c r="G15" s="2">
        <f t="shared" si="1"/>
        <v>1.1640540121061616E-3</v>
      </c>
    </row>
    <row r="16" spans="1:7" x14ac:dyDescent="0.35">
      <c r="A16" s="13" t="s">
        <v>54</v>
      </c>
      <c r="B16" s="16">
        <v>0</v>
      </c>
      <c r="C16" s="16">
        <v>0</v>
      </c>
      <c r="D16" s="16">
        <v>0</v>
      </c>
      <c r="E16" s="16">
        <v>0</v>
      </c>
      <c r="F16" s="16">
        <f t="shared" si="0"/>
        <v>0</v>
      </c>
      <c r="G16" s="2">
        <f t="shared" si="1"/>
        <v>0</v>
      </c>
    </row>
    <row r="17" spans="1:8" x14ac:dyDescent="0.35">
      <c r="A17" s="13" t="s">
        <v>29</v>
      </c>
      <c r="B17" s="16">
        <v>20</v>
      </c>
      <c r="C17" s="16">
        <v>20</v>
      </c>
      <c r="D17" s="16">
        <v>12</v>
      </c>
      <c r="E17" s="16">
        <v>19</v>
      </c>
      <c r="F17" s="16">
        <f t="shared" si="0"/>
        <v>71</v>
      </c>
      <c r="G17" s="2">
        <f t="shared" si="1"/>
        <v>5.509855657302499E-3</v>
      </c>
    </row>
    <row r="18" spans="1:8" x14ac:dyDescent="0.35">
      <c r="A18" s="13" t="s">
        <v>40</v>
      </c>
      <c r="B18" s="16">
        <v>117</v>
      </c>
      <c r="C18" s="16">
        <v>172</v>
      </c>
      <c r="D18" s="16">
        <v>261</v>
      </c>
      <c r="E18" s="16">
        <v>202</v>
      </c>
      <c r="F18" s="16">
        <f t="shared" si="0"/>
        <v>752</v>
      </c>
      <c r="G18" s="2">
        <f t="shared" si="1"/>
        <v>5.8357907806922238E-2</v>
      </c>
    </row>
    <row r="19" spans="1:8" x14ac:dyDescent="0.35">
      <c r="A19" s="13" t="s">
        <v>13</v>
      </c>
      <c r="B19" s="16">
        <v>50</v>
      </c>
      <c r="C19" s="16">
        <v>41</v>
      </c>
      <c r="D19" s="16">
        <v>54</v>
      </c>
      <c r="E19" s="16">
        <v>36</v>
      </c>
      <c r="F19" s="16">
        <f t="shared" si="0"/>
        <v>181</v>
      </c>
      <c r="G19" s="2">
        <f t="shared" si="1"/>
        <v>1.4046251746081017E-2</v>
      </c>
    </row>
    <row r="20" spans="1:8" x14ac:dyDescent="0.35">
      <c r="A20" s="13" t="s">
        <v>41</v>
      </c>
      <c r="B20" s="16">
        <v>6</v>
      </c>
      <c r="C20" s="16">
        <v>7</v>
      </c>
      <c r="D20" s="16">
        <v>2</v>
      </c>
      <c r="E20" s="16">
        <v>5</v>
      </c>
      <c r="F20" s="16">
        <f t="shared" si="0"/>
        <v>20</v>
      </c>
      <c r="G20" s="2">
        <f t="shared" si="1"/>
        <v>1.5520720161415489E-3</v>
      </c>
    </row>
    <row r="21" spans="1:8" x14ac:dyDescent="0.35">
      <c r="A21" s="13" t="s">
        <v>42</v>
      </c>
      <c r="B21" s="16">
        <v>2</v>
      </c>
      <c r="C21" s="16">
        <v>0</v>
      </c>
      <c r="D21" s="16">
        <v>0</v>
      </c>
      <c r="E21" s="16">
        <v>1</v>
      </c>
      <c r="F21" s="16">
        <f t="shared" si="0"/>
        <v>3</v>
      </c>
      <c r="G21" s="2">
        <f t="shared" si="1"/>
        <v>2.3281080242123234E-4</v>
      </c>
    </row>
    <row r="22" spans="1:8" x14ac:dyDescent="0.35">
      <c r="A22" s="13" t="s">
        <v>14</v>
      </c>
      <c r="B22" s="16">
        <v>17</v>
      </c>
      <c r="C22" s="16">
        <v>21</v>
      </c>
      <c r="D22" s="16">
        <v>14</v>
      </c>
      <c r="E22" s="16">
        <v>14</v>
      </c>
      <c r="F22" s="16">
        <f t="shared" si="0"/>
        <v>66</v>
      </c>
      <c r="G22" s="2">
        <f t="shared" si="1"/>
        <v>5.121837653267112E-3</v>
      </c>
    </row>
    <row r="23" spans="1:8" x14ac:dyDescent="0.35">
      <c r="A23" s="13" t="s">
        <v>15</v>
      </c>
      <c r="B23" s="16">
        <v>18</v>
      </c>
      <c r="C23" s="16">
        <v>19</v>
      </c>
      <c r="D23" s="16">
        <v>24</v>
      </c>
      <c r="E23" s="16">
        <v>29</v>
      </c>
      <c r="F23" s="16">
        <f t="shared" si="0"/>
        <v>90</v>
      </c>
      <c r="G23" s="2">
        <f t="shared" si="1"/>
        <v>6.9843240726369703E-3</v>
      </c>
    </row>
    <row r="24" spans="1:8" x14ac:dyDescent="0.35">
      <c r="A24" s="13" t="s">
        <v>16</v>
      </c>
      <c r="B24" s="16">
        <v>0</v>
      </c>
      <c r="C24" s="16">
        <v>3</v>
      </c>
      <c r="D24" s="16">
        <v>0</v>
      </c>
      <c r="E24" s="16">
        <v>3</v>
      </c>
      <c r="F24" s="16">
        <f t="shared" si="0"/>
        <v>6</v>
      </c>
      <c r="G24" s="2">
        <f t="shared" si="1"/>
        <v>4.6562160484246468E-4</v>
      </c>
    </row>
    <row r="25" spans="1:8" x14ac:dyDescent="0.35">
      <c r="A25" s="13" t="s">
        <v>43</v>
      </c>
      <c r="B25" s="16">
        <v>8</v>
      </c>
      <c r="C25" s="16">
        <v>8</v>
      </c>
      <c r="D25" s="16">
        <v>13</v>
      </c>
      <c r="E25" s="16">
        <v>9</v>
      </c>
      <c r="F25" s="16">
        <f t="shared" si="0"/>
        <v>38</v>
      </c>
      <c r="G25" s="2">
        <f t="shared" si="1"/>
        <v>2.948936830668943E-3</v>
      </c>
    </row>
    <row r="26" spans="1:8" x14ac:dyDescent="0.35">
      <c r="A26" s="13" t="s">
        <v>55</v>
      </c>
      <c r="B26" s="16">
        <v>49</v>
      </c>
      <c r="C26" s="16">
        <v>66</v>
      </c>
      <c r="D26" s="16">
        <v>67</v>
      </c>
      <c r="E26" s="16">
        <v>74</v>
      </c>
      <c r="F26" s="16">
        <f t="shared" si="0"/>
        <v>256</v>
      </c>
      <c r="G26" s="2">
        <f t="shared" si="1"/>
        <v>1.9866521806611828E-2</v>
      </c>
    </row>
    <row r="27" spans="1:8" x14ac:dyDescent="0.35">
      <c r="A27" s="18" t="s">
        <v>44</v>
      </c>
      <c r="B27" s="19" t="s">
        <v>1</v>
      </c>
      <c r="C27" s="19" t="s">
        <v>2</v>
      </c>
      <c r="D27" s="19" t="s">
        <v>3</v>
      </c>
      <c r="E27" s="19" t="s">
        <v>4</v>
      </c>
      <c r="F27" s="19" t="s">
        <v>5</v>
      </c>
      <c r="G27" s="19" t="s">
        <v>18</v>
      </c>
      <c r="H27" s="6"/>
    </row>
    <row r="28" spans="1:8" x14ac:dyDescent="0.35">
      <c r="A28" s="13" t="s">
        <v>45</v>
      </c>
      <c r="B28" s="16">
        <v>2</v>
      </c>
      <c r="C28" s="16">
        <v>0</v>
      </c>
      <c r="D28" s="16">
        <v>0</v>
      </c>
      <c r="E28" s="16">
        <v>1</v>
      </c>
      <c r="F28" s="16">
        <f t="shared" ref="F28:F39" si="2">SUM(B28:E28)</f>
        <v>3</v>
      </c>
      <c r="G28" s="2">
        <f t="shared" ref="G28:G38" si="3">F28/F$39</f>
        <v>2.3281080242123234E-4</v>
      </c>
    </row>
    <row r="29" spans="1:8" x14ac:dyDescent="0.35">
      <c r="A29" s="13" t="s">
        <v>46</v>
      </c>
      <c r="B29" s="16">
        <v>0</v>
      </c>
      <c r="C29" s="16">
        <v>0</v>
      </c>
      <c r="D29" s="16">
        <v>0</v>
      </c>
      <c r="E29" s="16">
        <v>0</v>
      </c>
      <c r="F29" s="16">
        <f t="shared" si="2"/>
        <v>0</v>
      </c>
      <c r="G29" s="2">
        <f t="shared" si="3"/>
        <v>0</v>
      </c>
    </row>
    <row r="30" spans="1:8" x14ac:dyDescent="0.35">
      <c r="A30" s="13" t="s">
        <v>31</v>
      </c>
      <c r="B30" s="16">
        <v>509</v>
      </c>
      <c r="C30" s="16">
        <v>646</v>
      </c>
      <c r="D30" s="16">
        <v>649</v>
      </c>
      <c r="E30" s="16">
        <v>609</v>
      </c>
      <c r="F30" s="16">
        <f t="shared" si="2"/>
        <v>2413</v>
      </c>
      <c r="G30" s="2">
        <f t="shared" si="3"/>
        <v>0.18725748874747788</v>
      </c>
    </row>
    <row r="31" spans="1:8" x14ac:dyDescent="0.35">
      <c r="A31" s="13" t="s">
        <v>47</v>
      </c>
      <c r="B31" s="16">
        <v>93</v>
      </c>
      <c r="C31" s="16">
        <v>84</v>
      </c>
      <c r="D31" s="16">
        <v>76</v>
      </c>
      <c r="E31" s="16">
        <v>90</v>
      </c>
      <c r="F31" s="16">
        <f t="shared" si="2"/>
        <v>343</v>
      </c>
      <c r="G31" s="2">
        <f t="shared" si="3"/>
        <v>2.6618035076827563E-2</v>
      </c>
    </row>
    <row r="32" spans="1:8" x14ac:dyDescent="0.35">
      <c r="A32" s="13" t="s">
        <v>48</v>
      </c>
      <c r="B32" s="16">
        <v>0</v>
      </c>
      <c r="C32" s="16">
        <v>0</v>
      </c>
      <c r="D32" s="16">
        <v>0</v>
      </c>
      <c r="E32" s="16">
        <v>0</v>
      </c>
      <c r="F32" s="16">
        <f t="shared" si="2"/>
        <v>0</v>
      </c>
      <c r="G32" s="2">
        <f t="shared" si="3"/>
        <v>0</v>
      </c>
    </row>
    <row r="33" spans="1:7" x14ac:dyDescent="0.35">
      <c r="A33" s="13" t="s">
        <v>49</v>
      </c>
      <c r="B33" s="16">
        <v>9</v>
      </c>
      <c r="C33" s="16">
        <v>18</v>
      </c>
      <c r="D33" s="16">
        <v>30</v>
      </c>
      <c r="E33" s="16">
        <v>20</v>
      </c>
      <c r="F33" s="16">
        <f t="shared" si="2"/>
        <v>77</v>
      </c>
      <c r="G33" s="2">
        <f t="shared" si="3"/>
        <v>5.9754772621449636E-3</v>
      </c>
    </row>
    <row r="34" spans="1:7" x14ac:dyDescent="0.35">
      <c r="A34" s="13" t="s">
        <v>50</v>
      </c>
      <c r="B34" s="16">
        <v>74</v>
      </c>
      <c r="C34" s="16">
        <v>178</v>
      </c>
      <c r="D34" s="16">
        <v>270</v>
      </c>
      <c r="E34" s="16">
        <v>187</v>
      </c>
      <c r="F34" s="16">
        <f t="shared" si="2"/>
        <v>709</v>
      </c>
      <c r="G34" s="2">
        <f t="shared" si="3"/>
        <v>5.5020952972217908E-2</v>
      </c>
    </row>
    <row r="35" spans="1:7" x14ac:dyDescent="0.35">
      <c r="A35" s="13" t="s">
        <v>51</v>
      </c>
      <c r="B35" s="16">
        <v>0</v>
      </c>
      <c r="C35" s="16">
        <v>0</v>
      </c>
      <c r="D35" s="16">
        <v>0</v>
      </c>
      <c r="E35" s="16">
        <v>0</v>
      </c>
      <c r="F35" s="16">
        <f t="shared" si="2"/>
        <v>0</v>
      </c>
      <c r="G35" s="2">
        <f t="shared" si="3"/>
        <v>0</v>
      </c>
    </row>
    <row r="36" spans="1:7" x14ac:dyDescent="0.35">
      <c r="A36" s="13" t="s">
        <v>52</v>
      </c>
      <c r="B36" s="16">
        <v>0</v>
      </c>
      <c r="C36" s="16">
        <v>0</v>
      </c>
      <c r="D36" s="16">
        <v>0</v>
      </c>
      <c r="E36" s="16">
        <v>0</v>
      </c>
      <c r="F36" s="16">
        <f t="shared" si="2"/>
        <v>0</v>
      </c>
      <c r="G36" s="2">
        <f t="shared" si="3"/>
        <v>0</v>
      </c>
    </row>
    <row r="37" spans="1:7" x14ac:dyDescent="0.35">
      <c r="A37" s="13" t="s">
        <v>53</v>
      </c>
      <c r="B37" s="16">
        <v>80</v>
      </c>
      <c r="C37" s="16">
        <v>115</v>
      </c>
      <c r="D37" s="16">
        <v>135</v>
      </c>
      <c r="E37" s="16">
        <v>124</v>
      </c>
      <c r="F37" s="16">
        <f t="shared" si="2"/>
        <v>454</v>
      </c>
      <c r="G37" s="2">
        <f t="shared" si="3"/>
        <v>3.5232034766413164E-2</v>
      </c>
    </row>
    <row r="38" spans="1:7" x14ac:dyDescent="0.35">
      <c r="A38" s="13" t="s">
        <v>32</v>
      </c>
      <c r="B38" s="16">
        <v>940</v>
      </c>
      <c r="C38" s="16">
        <v>1056</v>
      </c>
      <c r="D38" s="16">
        <v>1265</v>
      </c>
      <c r="E38" s="16">
        <v>1135</v>
      </c>
      <c r="F38" s="16">
        <f t="shared" si="2"/>
        <v>4396</v>
      </c>
      <c r="G38" s="2">
        <f t="shared" si="3"/>
        <v>0.34114542914791246</v>
      </c>
    </row>
    <row r="39" spans="1:7" x14ac:dyDescent="0.35">
      <c r="A39" s="7" t="s">
        <v>5</v>
      </c>
      <c r="B39" s="8">
        <f>SUM(B3:B26,B28:B38)</f>
        <v>2646</v>
      </c>
      <c r="C39" s="8">
        <f>SUM(C3:C26,C28:C38)</f>
        <v>3206</v>
      </c>
      <c r="D39" s="8">
        <f>SUM(D3:D26,D28:D38)</f>
        <v>3693</v>
      </c>
      <c r="E39" s="8">
        <f>SUM(E3:E26,E28:E38)</f>
        <v>3341</v>
      </c>
      <c r="F39" s="8">
        <f t="shared" si="2"/>
        <v>12886</v>
      </c>
      <c r="G39" s="9">
        <f>SUBTOTAL(109,G3:G26,G28:G38)</f>
        <v>1</v>
      </c>
    </row>
    <row r="40" spans="1:7" x14ac:dyDescent="0.35">
      <c r="A40" s="30" t="s">
        <v>26</v>
      </c>
      <c r="B40" s="31"/>
      <c r="C40" s="31"/>
      <c r="D40" s="31"/>
      <c r="E40" s="31"/>
      <c r="F40" s="31"/>
      <c r="G40" s="31"/>
    </row>
    <row r="41" spans="1:7" ht="44.25" customHeight="1" x14ac:dyDescent="0.35">
      <c r="A41" s="25" t="s">
        <v>30</v>
      </c>
      <c r="B41" s="26"/>
      <c r="C41" s="26"/>
      <c r="D41" s="26"/>
      <c r="E41" s="26"/>
      <c r="F41" s="26"/>
      <c r="G41" s="27"/>
    </row>
    <row r="42" spans="1:7" x14ac:dyDescent="0.35">
      <c r="A42" s="32"/>
      <c r="B42" s="33"/>
      <c r="C42" s="33"/>
      <c r="D42" s="33"/>
      <c r="E42" s="33"/>
      <c r="F42" s="33"/>
      <c r="G42" s="33"/>
    </row>
    <row r="43" spans="1:7" x14ac:dyDescent="0.35">
      <c r="A43" s="3" t="s">
        <v>0</v>
      </c>
      <c r="B43" s="4" t="s">
        <v>1</v>
      </c>
      <c r="C43" s="4" t="s">
        <v>2</v>
      </c>
      <c r="D43" s="4" t="s">
        <v>3</v>
      </c>
      <c r="E43" s="4" t="s">
        <v>4</v>
      </c>
      <c r="F43" s="4" t="s">
        <v>5</v>
      </c>
      <c r="G43" s="5" t="s">
        <v>18</v>
      </c>
    </row>
    <row r="44" spans="1:7" x14ac:dyDescent="0.35">
      <c r="A44" t="s">
        <v>19</v>
      </c>
      <c r="B44" s="15">
        <v>1125</v>
      </c>
      <c r="C44" s="15">
        <v>1384</v>
      </c>
      <c r="D44" s="15">
        <v>1641</v>
      </c>
      <c r="E44" s="1">
        <v>1380</v>
      </c>
      <c r="F44" s="1">
        <f>SUM(B44:E44)</f>
        <v>5530</v>
      </c>
      <c r="G44" s="2">
        <f>F44/$F$47</f>
        <v>0.71967725143154604</v>
      </c>
    </row>
    <row r="45" spans="1:7" x14ac:dyDescent="0.35">
      <c r="A45" t="s">
        <v>20</v>
      </c>
      <c r="B45" s="15">
        <v>403</v>
      </c>
      <c r="C45" s="15">
        <v>546</v>
      </c>
      <c r="D45" s="15">
        <v>619</v>
      </c>
      <c r="E45" s="1">
        <v>584</v>
      </c>
      <c r="F45" s="1">
        <f t="shared" ref="F45:F46" si="4">SUM(B45:E45)</f>
        <v>2152</v>
      </c>
      <c r="G45" s="2">
        <f>F45/$F$47</f>
        <v>0.28006246746486207</v>
      </c>
    </row>
    <row r="46" spans="1:7" x14ac:dyDescent="0.35">
      <c r="A46" t="s">
        <v>21</v>
      </c>
      <c r="B46" s="15">
        <v>1</v>
      </c>
      <c r="C46" s="15">
        <v>0</v>
      </c>
      <c r="D46" s="15">
        <v>1</v>
      </c>
      <c r="E46" s="1">
        <v>0</v>
      </c>
      <c r="F46" s="1">
        <f t="shared" si="4"/>
        <v>2</v>
      </c>
      <c r="G46" s="2">
        <f>F46/$F$47</f>
        <v>2.6028110359187923E-4</v>
      </c>
    </row>
    <row r="47" spans="1:7" x14ac:dyDescent="0.35">
      <c r="A47" s="7" t="s">
        <v>5</v>
      </c>
      <c r="B47" s="8">
        <f>SUM(B44:B46)</f>
        <v>1529</v>
      </c>
      <c r="C47" s="8">
        <f t="shared" ref="C47:F47" si="5">SUM(C44:C46)</f>
        <v>1930</v>
      </c>
      <c r="D47" s="8">
        <f t="shared" si="5"/>
        <v>2261</v>
      </c>
      <c r="E47" s="8">
        <f t="shared" si="5"/>
        <v>1964</v>
      </c>
      <c r="F47" s="8">
        <f t="shared" si="5"/>
        <v>7684</v>
      </c>
      <c r="G47" s="9">
        <f>SUBTOTAL(109,G44:G46)</f>
        <v>1</v>
      </c>
    </row>
    <row r="48" spans="1:7" x14ac:dyDescent="0.35">
      <c r="A48" s="28"/>
      <c r="B48" s="28"/>
      <c r="C48" s="28"/>
      <c r="D48" s="28"/>
      <c r="E48" s="28"/>
      <c r="F48" s="28"/>
      <c r="G48" s="28"/>
    </row>
    <row r="49" spans="1:7" x14ac:dyDescent="0.35">
      <c r="A49" s="3" t="s">
        <v>6</v>
      </c>
      <c r="B49" s="4" t="s">
        <v>1</v>
      </c>
      <c r="C49" s="4" t="s">
        <v>2</v>
      </c>
      <c r="D49" s="4" t="s">
        <v>3</v>
      </c>
      <c r="E49" s="4" t="s">
        <v>4</v>
      </c>
      <c r="F49" s="4" t="s">
        <v>5</v>
      </c>
      <c r="G49" s="5" t="s">
        <v>18</v>
      </c>
    </row>
    <row r="50" spans="1:7" x14ac:dyDescent="0.35">
      <c r="A50" s="13" t="s">
        <v>22</v>
      </c>
      <c r="B50" s="15">
        <v>17</v>
      </c>
      <c r="C50" s="15">
        <v>28</v>
      </c>
      <c r="D50" s="15">
        <v>43</v>
      </c>
      <c r="E50" s="15">
        <v>31</v>
      </c>
      <c r="F50" s="15">
        <f>SUM(B50:E50)</f>
        <v>119</v>
      </c>
      <c r="G50" s="2">
        <f>F50/$F$55</f>
        <v>1.5492774378336155E-2</v>
      </c>
    </row>
    <row r="51" spans="1:7" x14ac:dyDescent="0.35">
      <c r="A51" s="13" t="s">
        <v>23</v>
      </c>
      <c r="B51" s="15">
        <v>725</v>
      </c>
      <c r="C51" s="15">
        <v>891</v>
      </c>
      <c r="D51" s="15">
        <v>1046</v>
      </c>
      <c r="E51" s="15">
        <v>895</v>
      </c>
      <c r="F51" s="15">
        <f t="shared" ref="F51" si="6">SUM(B51:E51)</f>
        <v>3557</v>
      </c>
      <c r="G51" s="2">
        <f>F51/$F$55</f>
        <v>0.46309074339278739</v>
      </c>
    </row>
    <row r="52" spans="1:7" x14ac:dyDescent="0.35">
      <c r="A52" s="13" t="s">
        <v>24</v>
      </c>
      <c r="B52" s="15">
        <v>13</v>
      </c>
      <c r="C52" s="15">
        <v>10</v>
      </c>
      <c r="D52" s="15">
        <v>13</v>
      </c>
      <c r="E52" s="15">
        <v>13</v>
      </c>
      <c r="F52" s="15">
        <f t="shared" ref="F52:F54" si="7">SUM(B52:E52)</f>
        <v>49</v>
      </c>
      <c r="G52" s="2">
        <f>F52/$F$55</f>
        <v>6.3793776851972395E-3</v>
      </c>
    </row>
    <row r="53" spans="1:7" x14ac:dyDescent="0.35">
      <c r="A53" s="13" t="s">
        <v>27</v>
      </c>
      <c r="B53" s="15">
        <v>30</v>
      </c>
      <c r="C53" s="15">
        <v>58</v>
      </c>
      <c r="D53" s="15">
        <v>50</v>
      </c>
      <c r="E53" s="15">
        <v>45</v>
      </c>
      <c r="F53" s="15">
        <f t="shared" si="7"/>
        <v>183</v>
      </c>
      <c r="G53" s="2">
        <f>F53/$F$55</f>
        <v>2.3825022783491735E-2</v>
      </c>
    </row>
    <row r="54" spans="1:7" x14ac:dyDescent="0.35">
      <c r="A54" s="13" t="s">
        <v>28</v>
      </c>
      <c r="B54" s="15">
        <v>744</v>
      </c>
      <c r="C54" s="15">
        <v>943</v>
      </c>
      <c r="D54" s="15">
        <f>1096+13</f>
        <v>1109</v>
      </c>
      <c r="E54" s="15">
        <v>977</v>
      </c>
      <c r="F54" s="15">
        <f t="shared" si="7"/>
        <v>3773</v>
      </c>
      <c r="G54" s="2">
        <f>F54/$F$55</f>
        <v>0.49121208176018749</v>
      </c>
    </row>
    <row r="55" spans="1:7" x14ac:dyDescent="0.35">
      <c r="A55" s="10" t="s">
        <v>5</v>
      </c>
      <c r="B55" s="11">
        <f>SUM(B50:B54)</f>
        <v>1529</v>
      </c>
      <c r="C55" s="11">
        <f>SUM(C50:C54)</f>
        <v>1930</v>
      </c>
      <c r="D55" s="11">
        <f>SUM(D50:D54)</f>
        <v>2261</v>
      </c>
      <c r="E55" s="11">
        <f>SUM(E50:E54)</f>
        <v>1961</v>
      </c>
      <c r="F55" s="11">
        <f>SUM(F50:F54)</f>
        <v>7681</v>
      </c>
      <c r="G55" s="12">
        <f>SUBTOTAL(109,G50:G54)</f>
        <v>1</v>
      </c>
    </row>
    <row r="56" spans="1:7" x14ac:dyDescent="0.35">
      <c r="A56" s="20" t="s">
        <v>25</v>
      </c>
      <c r="B56" s="21">
        <v>104</v>
      </c>
      <c r="C56" s="21">
        <v>152</v>
      </c>
      <c r="D56" s="21">
        <v>181</v>
      </c>
      <c r="E56" s="21">
        <v>3</v>
      </c>
      <c r="F56" s="21">
        <f>Table21312[[#This Row],[Q1]]+Table21312[[#This Row],[Q2]]+Table21312[[#This Row],[Q3]]+Table21312[[#This Row],[Q4]]</f>
        <v>440</v>
      </c>
      <c r="G56" s="17">
        <f>Table21312[[#This Row],[Total]]/F55</f>
        <v>5.7284207785444602E-2</v>
      </c>
    </row>
    <row r="57" spans="1:7" s="13" customFormat="1" ht="65.25" customHeight="1" x14ac:dyDescent="0.35">
      <c r="A57" s="35" t="s">
        <v>57</v>
      </c>
      <c r="B57" s="35"/>
      <c r="C57" s="35"/>
      <c r="D57" s="35"/>
      <c r="E57" s="35"/>
      <c r="F57" s="35"/>
      <c r="G57" s="35"/>
    </row>
    <row r="58" spans="1:7" s="13" customFormat="1" ht="15" thickBot="1" x14ac:dyDescent="0.4">
      <c r="A58" s="34"/>
      <c r="B58" s="34"/>
      <c r="C58" s="34"/>
      <c r="D58" s="34"/>
      <c r="E58" s="34"/>
      <c r="F58" s="34"/>
      <c r="G58" s="34"/>
    </row>
    <row r="59" spans="1:7" ht="51" customHeight="1" thickBot="1" x14ac:dyDescent="0.4">
      <c r="A59" s="22" t="s">
        <v>58</v>
      </c>
      <c r="B59" s="23"/>
      <c r="C59" s="23"/>
      <c r="D59" s="23"/>
      <c r="E59" s="23"/>
      <c r="F59" s="23"/>
      <c r="G59" s="24"/>
    </row>
  </sheetData>
  <sheetProtection sheet="1" objects="1" scenarios="1"/>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2023-02-06T15:38:30Z</cp:lastPrinted>
  <dcterms:created xsi:type="dcterms:W3CDTF">2016-05-12T13:52:51Z</dcterms:created>
  <dcterms:modified xsi:type="dcterms:W3CDTF">2023-02-06T15:39:01Z</dcterms:modified>
</cp:coreProperties>
</file>