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1st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<sst xmlns="http://schemas.openxmlformats.org/spreadsheetml/2006/main" count="122" uniqueCount="69">
  <si>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</si>
  <si>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</si>
  <si>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</si>
  <si>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</si>
  <si>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</si>
  <si>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</si>
  <si>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</si>
  <si>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</si>
  <si>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</si>
  <si>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</si>
  <si>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</si>
  <si>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</si>
  <si>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</si>
  <si>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</si>
  <si>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</si>
  <si>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</si>
  <si>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</si>
  <si>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</si>
  <si>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</si>
  <si>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</si>
  <si>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</si>
  <si>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</si>
  <si>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</si>
  <si>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</si>
  <si>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</si>
  <si>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</si>
  <si>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</si>
  <si>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</si>
  <si>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</si>
  <si>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</si>
  <si>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</si>
  <si>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</si>
  <si>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</si>
  <si>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</si>
  <si>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</si>
  <si>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</si>
  <si>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</si>
  <si>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</si>
  <si>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</si>
  <si>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</si>
  <si>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</si>
  <si>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</si>
  <si>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</si>
  <si>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</si>
  <si>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</si>
  <si>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</si>
  <si>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</si>
  <si>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</si>
  <si>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</si>
  <si>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</si>
  <si>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</si>
  <si>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</si>
  <si>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</si>
  <si>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</si>
  <si>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</si>
  <si>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</si>
  <si>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</si>
  <si>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</si>
  <si>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</si>
  <si>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</si>
  <si>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</si>
  <si>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</si>
  <si>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</si>
  <si>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</si>
  <si>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</si>
  <si>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</si>
  <si>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</si>
  <si>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4/12/2022</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</si>
  <si>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2022, Madison Police Department responded to 29,785 calls for service resulting in 5,721 IBR offenses.
In the second quarter 2022, Madison Police Department responded to xx,xxx calls for service resulting in x,xxx IBR offenses.
In the third quarter 2022, Madison Police Department responded to xx,xxx calls for service resulting in x,xxx IBR offenses.
In the fourth quarter 2022,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</si>
</sst>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
      <sz val="11"/>
      <color theme="1"/>
      <name val="Calibri"/>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164" fontId="7" fillId="0" borderId="0" xfId="1" applyNumberFormat="1"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topLeftCell="A7" workbookViewId="0">
      <selection activeCell="A17" sqref="A17"/>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1</v>
      </c>
      <c r="C5" s="13"/>
      <c r="D5" s="13"/>
      <c r="E5" s="13"/>
      <c r="F5" s="13">
        <f t="shared" ref="F5" si="0">SUM(B5:E5)</f>
        <v>1</v>
      </c>
      <c r="G5" s="1">
        <f t="shared" ref="G5:G17" si="1">F5/$F$42</f>
        <v>1.7488632388947185E-4</v>
      </c>
    </row>
    <row r="6" spans="1:8" x14ac:dyDescent="0.25">
      <c r="A6" s="4" t="s">
        <v>5</v>
      </c>
      <c r="B6" s="3">
        <v>2</v>
      </c>
      <c r="C6" s="3"/>
      <c r="D6" s="11"/>
      <c r="E6" s="3"/>
      <c r="F6" s="13">
        <f t="shared" ref="F6:F29" si="2">SUM(B6:E6)</f>
        <v>2</v>
      </c>
      <c r="G6" s="1">
        <f t="shared" si="1"/>
        <v>3.497726477789437E-4</v>
      </c>
    </row>
    <row r="7" spans="1:8" x14ac:dyDescent="0.25">
      <c r="A7" s="10" t="s">
        <v>44</v>
      </c>
      <c r="B7" s="3">
        <v>571</v>
      </c>
      <c r="C7" s="3"/>
      <c r="D7" s="3"/>
      <c r="E7" s="3"/>
      <c r="F7" s="13">
        <f t="shared" si="2"/>
        <v>571</v>
      </c>
      <c r="G7" s="1">
        <f t="shared" si="1"/>
        <v>9.9860090940888421E-2</v>
      </c>
    </row>
    <row r="8" spans="1:8" x14ac:dyDescent="0.25">
      <c r="A8" s="4" t="s">
        <v>6</v>
      </c>
      <c r="B8" s="3">
        <v>0</v>
      </c>
      <c r="C8" s="3"/>
      <c r="D8" s="3"/>
      <c r="E8" s="3"/>
      <c r="F8" s="13">
        <f t="shared" si="2"/>
        <v>0</v>
      </c>
      <c r="G8" s="1">
        <f t="shared" si="1"/>
        <v>0</v>
      </c>
    </row>
    <row r="9" spans="1:8" x14ac:dyDescent="0.25">
      <c r="A9" s="4" t="s">
        <v>7</v>
      </c>
      <c r="B9" s="3">
        <v>176</v>
      </c>
      <c r="C9" s="3"/>
      <c r="D9" s="3"/>
      <c r="E9" s="3"/>
      <c r="F9" s="13">
        <f t="shared" si="2"/>
        <v>176</v>
      </c>
      <c r="G9" s="1">
        <f t="shared" si="1"/>
        <v>3.0779993004547045E-2</v>
      </c>
    </row>
    <row r="10" spans="1:8" x14ac:dyDescent="0.25">
      <c r="A10" s="4" t="s">
        <v>15</v>
      </c>
      <c r="B10" s="3">
        <v>34</v>
      </c>
      <c r="C10" s="3"/>
      <c r="D10" s="3"/>
      <c r="E10" s="3"/>
      <c r="F10" s="13">
        <f t="shared" si="2"/>
        <v>34</v>
      </c>
      <c r="G10" s="1">
        <f t="shared" si="1"/>
        <v>5.9461350122420424E-3</v>
      </c>
    </row>
    <row r="11" spans="1:8" x14ac:dyDescent="0.25">
      <c r="A11" s="4" t="s">
        <v>8</v>
      </c>
      <c r="B11" s="3">
        <v>314</v>
      </c>
      <c r="C11" s="3"/>
      <c r="D11" s="3"/>
      <c r="E11" s="3"/>
      <c r="F11" s="13">
        <f t="shared" si="2"/>
        <v>314</v>
      </c>
      <c r="G11" s="1">
        <f t="shared" si="1"/>
        <v>5.4914305701294158E-2</v>
      </c>
    </row>
    <row r="12" spans="1:8" x14ac:dyDescent="0.25">
      <c r="A12" s="4" t="s">
        <v>45</v>
      </c>
      <c r="B12" s="3">
        <v>221</v>
      </c>
      <c r="C12" s="3"/>
      <c r="D12" s="3"/>
      <c r="E12" s="3"/>
      <c r="F12" s="13">
        <f t="shared" si="2"/>
        <v>221</v>
      </c>
      <c r="G12" s="1">
        <f t="shared" si="1"/>
        <v>3.8649877579573277E-2</v>
      </c>
    </row>
    <row r="13" spans="1:8" x14ac:dyDescent="0.25">
      <c r="A13" s="4" t="s">
        <v>9</v>
      </c>
      <c r="B13" s="3">
        <v>8</v>
      </c>
      <c r="C13" s="3"/>
      <c r="D13" s="3"/>
      <c r="E13" s="3"/>
      <c r="F13" s="13">
        <f t="shared" si="2"/>
        <v>8</v>
      </c>
      <c r="G13" s="1">
        <f t="shared" si="1"/>
        <v>1.3990905911157748E-3</v>
      </c>
    </row>
    <row r="14" spans="1:8" x14ac:dyDescent="0.25">
      <c r="A14" s="4" t="s">
        <v>10</v>
      </c>
      <c r="B14" s="3">
        <v>8</v>
      </c>
      <c r="C14" s="3"/>
      <c r="D14" s="3"/>
      <c r="E14" s="3"/>
      <c r="F14" s="13">
        <f t="shared" si="2"/>
        <v>8</v>
      </c>
      <c r="G14" s="1">
        <f t="shared" si="1"/>
        <v>1.3990905911157748E-3</v>
      </c>
    </row>
    <row r="15" spans="1:8" x14ac:dyDescent="0.25">
      <c r="A15" s="4" t="s">
        <v>46</v>
      </c>
      <c r="B15" s="3">
        <v>278</v>
      </c>
      <c r="C15" s="3"/>
      <c r="D15" s="3"/>
      <c r="E15" s="3"/>
      <c r="F15" s="13">
        <f t="shared" si="2"/>
        <v>278</v>
      </c>
      <c r="G15" s="1">
        <f t="shared" si="1"/>
        <v>4.8618398041273173E-2</v>
      </c>
    </row>
    <row r="16" spans="1:8" x14ac:dyDescent="0.25">
      <c r="A16" s="4" t="s">
        <v>47</v>
      </c>
      <c r="B16" s="3">
        <v>0</v>
      </c>
      <c r="C16" s="3"/>
      <c r="D16" s="3"/>
      <c r="E16" s="3"/>
      <c r="F16" s="13">
        <f t="shared" si="2"/>
        <v>0</v>
      </c>
      <c r="G16" s="1">
        <f t="shared" si="1"/>
        <v>0</v>
      </c>
    </row>
    <row r="17" spans="1:14" x14ac:dyDescent="0.25">
      <c r="A17" s="4" t="s">
        <v>48</v>
      </c>
      <c r="B17" s="3">
        <v>1</v>
      </c>
      <c r="C17" s="3"/>
      <c r="D17" s="3"/>
      <c r="E17" s="3"/>
      <c r="F17" s="13">
        <f t="shared" si="2"/>
        <v>1</v>
      </c>
      <c r="G17" s="1">
        <f t="shared" si="1"/>
        <v>1.7488632388947185E-4</v>
      </c>
    </row>
    <row r="18" spans="1:14" s="10" customFormat="1" x14ac:dyDescent="0.25">
      <c r="A18" s="10" t="s">
        <v>66</v>
      </c>
      <c r="B18" s="23">
        <v>3</v>
      </c>
      <c r="C18" s="23"/>
      <c r="D18" s="23"/>
      <c r="E18" s="23"/>
      <c r="F18" s="23"/>
      <c r="G18" s="24"/>
    </row>
    <row r="19" spans="1:14" x14ac:dyDescent="0.25">
      <c r="A19" s="10" t="s">
        <v>63</v>
      </c>
      <c r="B19" s="13">
        <v>0</v>
      </c>
      <c r="C19" s="13"/>
      <c r="D19" s="13"/>
      <c r="E19" s="13"/>
      <c r="F19" s="13">
        <f t="shared" si="2"/>
        <v>0</v>
      </c>
      <c r="G19" s="1">
        <f t="shared" ref="G19:G29" si="3">F19/$F$42</f>
        <v>0</v>
      </c>
    </row>
    <row r="20" spans="1:14" x14ac:dyDescent="0.25">
      <c r="A20" s="10" t="s">
        <v>36</v>
      </c>
      <c r="B20" s="3">
        <v>23</v>
      </c>
      <c r="C20" s="3"/>
      <c r="D20" s="3"/>
      <c r="E20" s="3"/>
      <c r="F20" s="13">
        <f t="shared" si="2"/>
        <v>23</v>
      </c>
      <c r="G20" s="1">
        <f t="shared" si="3"/>
        <v>4.0223854494578527E-3</v>
      </c>
    </row>
    <row r="21" spans="1:14" x14ac:dyDescent="0.25">
      <c r="A21" s="4" t="s">
        <v>49</v>
      </c>
      <c r="B21" s="3">
        <v>950</v>
      </c>
      <c r="C21" s="3"/>
      <c r="D21" s="3"/>
      <c r="E21" s="3"/>
      <c r="F21" s="13">
        <f t="shared" si="2"/>
        <v>950</v>
      </c>
      <c r="G21" s="1">
        <f t="shared" si="3"/>
        <v>0.16614200769499826</v>
      </c>
    </row>
    <row r="22" spans="1:14" x14ac:dyDescent="0.25">
      <c r="A22" s="4" t="s">
        <v>11</v>
      </c>
      <c r="B22" s="3">
        <v>160</v>
      </c>
      <c r="C22" s="3"/>
      <c r="D22" s="3"/>
      <c r="E22" s="3"/>
      <c r="F22" s="13">
        <f t="shared" si="2"/>
        <v>160</v>
      </c>
      <c r="G22" s="1">
        <f t="shared" si="3"/>
        <v>2.7981811822315496E-2</v>
      </c>
    </row>
    <row r="23" spans="1:14" x14ac:dyDescent="0.25">
      <c r="A23" s="4" t="s">
        <v>50</v>
      </c>
      <c r="B23" s="3">
        <v>8</v>
      </c>
      <c r="C23" s="3"/>
      <c r="D23" s="3"/>
      <c r="E23" s="3"/>
      <c r="F23" s="13">
        <f t="shared" si="2"/>
        <v>8</v>
      </c>
      <c r="G23" s="1">
        <f t="shared" si="3"/>
        <v>1.3990905911157748E-3</v>
      </c>
    </row>
    <row r="24" spans="1:14" x14ac:dyDescent="0.25">
      <c r="A24" s="4" t="s">
        <v>51</v>
      </c>
      <c r="B24" s="3">
        <v>3</v>
      </c>
      <c r="C24" s="3"/>
      <c r="D24" s="3"/>
      <c r="E24" s="3"/>
      <c r="F24" s="13">
        <f t="shared" si="2"/>
        <v>3</v>
      </c>
      <c r="G24" s="1">
        <f t="shared" si="3"/>
        <v>5.2465897166841555E-4</v>
      </c>
    </row>
    <row r="25" spans="1:14" x14ac:dyDescent="0.25">
      <c r="A25" s="4" t="s">
        <v>12</v>
      </c>
      <c r="B25" s="3">
        <v>29</v>
      </c>
      <c r="C25" s="3"/>
      <c r="D25" s="3"/>
      <c r="E25" s="3"/>
      <c r="F25" s="13">
        <f t="shared" si="2"/>
        <v>29</v>
      </c>
      <c r="G25" s="1">
        <f t="shared" si="3"/>
        <v>5.0717033927946834E-3</v>
      </c>
    </row>
    <row r="26" spans="1:14" x14ac:dyDescent="0.25">
      <c r="A26" s="4" t="s">
        <v>13</v>
      </c>
      <c r="B26" s="3">
        <v>45</v>
      </c>
      <c r="C26" s="3"/>
      <c r="D26" s="3"/>
      <c r="E26" s="3"/>
      <c r="F26" s="13">
        <f t="shared" si="2"/>
        <v>45</v>
      </c>
      <c r="G26" s="1">
        <f t="shared" si="3"/>
        <v>7.8698845750262321E-3</v>
      </c>
    </row>
    <row r="27" spans="1:14" x14ac:dyDescent="0.25">
      <c r="A27" s="4" t="s">
        <v>14</v>
      </c>
      <c r="B27" s="3">
        <v>2</v>
      </c>
      <c r="C27" s="3"/>
      <c r="D27" s="3"/>
      <c r="E27" s="3"/>
      <c r="F27" s="13">
        <f t="shared" si="2"/>
        <v>2</v>
      </c>
      <c r="G27" s="1">
        <f t="shared" si="3"/>
        <v>3.497726477789437E-4</v>
      </c>
    </row>
    <row r="28" spans="1:14" x14ac:dyDescent="0.25">
      <c r="A28" s="4" t="s">
        <v>52</v>
      </c>
      <c r="B28" s="3">
        <v>7</v>
      </c>
      <c r="C28" s="3"/>
      <c r="D28" s="3"/>
      <c r="E28" s="3"/>
      <c r="F28" s="13">
        <f t="shared" si="2"/>
        <v>7</v>
      </c>
      <c r="G28" s="1">
        <f t="shared" si="3"/>
        <v>1.2242042672263029E-3</v>
      </c>
    </row>
    <row r="29" spans="1:14" s="10" customFormat="1" x14ac:dyDescent="0.25">
      <c r="A29" s="10" t="s">
        <v>37</v>
      </c>
      <c r="B29" s="3">
        <v>65</v>
      </c>
      <c r="C29" s="3"/>
      <c r="D29" s="3"/>
      <c r="E29" s="3"/>
      <c r="F29" s="13">
        <f t="shared" si="2"/>
        <v>65</v>
      </c>
      <c r="G29" s="1">
        <f t="shared" si="3"/>
        <v>1.136761105281567E-2</v>
      </c>
    </row>
    <row r="30" spans="1:14" s="10" customFormat="1" x14ac:dyDescent="0.25">
      <c r="A30" s="19" t="s">
        <v>53</v>
      </c>
      <c r="B30" s="20" t="s">
        <v>0</v>
      </c>
      <c r="C30" s="20" t="s">
        <v>1</v>
      </c>
      <c r="D30" s="20" t="s">
        <v>2</v>
      </c>
      <c r="E30" s="20" t="s">
        <v>3</v>
      </c>
      <c r="F30" s="20" t="s">
        <v>4</v>
      </c>
      <c r="G30" s="20" t="s">
        <v>16</v>
      </c>
    </row>
    <row r="31" spans="1:14" x14ac:dyDescent="0.25">
      <c r="A31" s="10" t="s">
        <v>54</v>
      </c>
      <c r="B31" s="13">
        <v>2</v>
      </c>
      <c r="C31" s="13"/>
      <c r="D31" s="13"/>
      <c r="E31" s="13"/>
      <c r="F31" s="13">
        <f t="shared" ref="F31" si="4">SUM(B31:E31)</f>
        <v>2</v>
      </c>
      <c r="G31" s="1">
        <f t="shared" ref="G31:G42" si="5">F31/$F$42</f>
        <v>3.497726477789437E-4</v>
      </c>
      <c r="I31" s="3"/>
      <c r="J31" s="3"/>
      <c r="K31" s="3"/>
      <c r="L31" s="3"/>
      <c r="M31" s="3"/>
      <c r="N31" s="3"/>
    </row>
    <row r="32" spans="1:14" x14ac:dyDescent="0.25">
      <c r="A32" s="10" t="s">
        <v>55</v>
      </c>
      <c r="B32" s="13">
        <v>0</v>
      </c>
      <c r="C32" s="13"/>
      <c r="D32" s="13"/>
      <c r="E32" s="13"/>
      <c r="F32" s="13">
        <f t="shared" ref="F32:F41" si="6">SUM(B32:E32)</f>
        <v>0</v>
      </c>
      <c r="G32" s="1">
        <f t="shared" si="5"/>
        <v>0</v>
      </c>
      <c r="I32" s="3"/>
      <c r="J32" s="3"/>
      <c r="K32" s="3"/>
      <c r="L32" s="3"/>
      <c r="M32" s="3"/>
      <c r="N32" s="1"/>
    </row>
    <row r="33" spans="1:14" x14ac:dyDescent="0.25">
      <c r="A33" s="10" t="s">
        <v>39</v>
      </c>
      <c r="B33" s="13">
        <v>631</v>
      </c>
      <c r="C33" s="13"/>
      <c r="D33" s="13"/>
      <c r="E33" s="13"/>
      <c r="F33" s="13">
        <f t="shared" si="6"/>
        <v>631</v>
      </c>
      <c r="G33" s="1">
        <f t="shared" si="5"/>
        <v>0.11035327037425674</v>
      </c>
      <c r="I33" s="3"/>
      <c r="J33" s="3"/>
      <c r="K33" s="3"/>
      <c r="L33" s="3"/>
      <c r="M33" s="3"/>
      <c r="N33" s="1"/>
    </row>
    <row r="34" spans="1:14" x14ac:dyDescent="0.25">
      <c r="A34" s="10" t="s">
        <v>56</v>
      </c>
      <c r="B34" s="13">
        <v>180</v>
      </c>
      <c r="C34" s="13"/>
      <c r="D34" s="13"/>
      <c r="E34" s="13"/>
      <c r="F34" s="13">
        <f t="shared" si="6"/>
        <v>180</v>
      </c>
      <c r="G34" s="1">
        <f t="shared" si="5"/>
        <v>3.1479538300104928E-2</v>
      </c>
      <c r="I34" s="3"/>
      <c r="J34" s="3"/>
      <c r="K34" s="3"/>
      <c r="L34" s="3"/>
      <c r="M34" s="3"/>
      <c r="N34" s="1"/>
    </row>
    <row r="35" spans="1:14" x14ac:dyDescent="0.25">
      <c r="A35" s="10" t="s">
        <v>57</v>
      </c>
      <c r="B35" s="13">
        <v>0</v>
      </c>
      <c r="C35" s="13"/>
      <c r="D35" s="13"/>
      <c r="E35" s="13"/>
      <c r="F35" s="13">
        <f t="shared" si="6"/>
        <v>0</v>
      </c>
      <c r="G35" s="1">
        <f t="shared" si="5"/>
        <v>0</v>
      </c>
      <c r="I35" s="3"/>
      <c r="J35" s="3"/>
      <c r="K35" s="3"/>
      <c r="L35" s="3"/>
      <c r="M35" s="3"/>
      <c r="N35" s="1"/>
    </row>
    <row r="36" spans="1:14" x14ac:dyDescent="0.25">
      <c r="A36" s="10" t="s">
        <v>58</v>
      </c>
      <c r="B36" s="13">
        <v>15</v>
      </c>
      <c r="C36" s="13"/>
      <c r="D36" s="13"/>
      <c r="E36" s="13"/>
      <c r="F36" s="13">
        <f t="shared" si="6"/>
        <v>15</v>
      </c>
      <c r="G36" s="1">
        <f t="shared" si="5"/>
        <v>2.6232948583420775E-3</v>
      </c>
      <c r="I36" s="3"/>
      <c r="J36" s="3"/>
      <c r="K36" s="3"/>
      <c r="L36" s="3"/>
      <c r="M36" s="3"/>
      <c r="N36" s="3"/>
    </row>
    <row r="37" spans="1:14" x14ac:dyDescent="0.25">
      <c r="A37" s="10" t="s">
        <v>59</v>
      </c>
      <c r="B37" s="13">
        <v>29</v>
      </c>
      <c r="C37" s="13"/>
      <c r="D37" s="13"/>
      <c r="E37" s="13"/>
      <c r="F37" s="13">
        <f t="shared" si="6"/>
        <v>29</v>
      </c>
      <c r="G37" s="1">
        <f t="shared" si="5"/>
        <v>5.0717033927946834E-3</v>
      </c>
      <c r="I37" s="3"/>
      <c r="J37" s="3"/>
      <c r="K37" s="3"/>
      <c r="L37" s="3"/>
      <c r="M37" s="3"/>
      <c r="N37" s="1"/>
    </row>
    <row r="38" spans="1:14" x14ac:dyDescent="0.25">
      <c r="A38" s="10" t="s">
        <v>60</v>
      </c>
      <c r="B38" s="13">
        <v>0</v>
      </c>
      <c r="C38" s="13"/>
      <c r="D38" s="13"/>
      <c r="E38" s="13"/>
      <c r="F38" s="13">
        <f t="shared" si="6"/>
        <v>0</v>
      </c>
      <c r="G38" s="1">
        <f t="shared" si="5"/>
        <v>0</v>
      </c>
      <c r="I38" s="3"/>
      <c r="J38" s="3"/>
      <c r="K38" s="3"/>
      <c r="L38" s="3"/>
      <c r="M38" s="3"/>
      <c r="N38" s="1"/>
    </row>
    <row r="39" spans="1:14" x14ac:dyDescent="0.25">
      <c r="A39" s="10" t="s">
        <v>61</v>
      </c>
      <c r="B39" s="13">
        <v>0</v>
      </c>
      <c r="C39" s="13"/>
      <c r="D39" s="13"/>
      <c r="E39" s="13"/>
      <c r="F39" s="13">
        <f t="shared" si="6"/>
        <v>0</v>
      </c>
      <c r="G39" s="1">
        <f t="shared" si="5"/>
        <v>0</v>
      </c>
      <c r="I39" s="3"/>
      <c r="J39" s="3"/>
      <c r="K39" s="3"/>
      <c r="L39" s="3"/>
      <c r="M39" s="3"/>
      <c r="N39" s="1"/>
    </row>
    <row r="40" spans="1:14" x14ac:dyDescent="0.25">
      <c r="A40" s="10" t="s">
        <v>62</v>
      </c>
      <c r="B40" s="13">
        <v>101</v>
      </c>
      <c r="C40" s="13"/>
      <c r="D40" s="13"/>
      <c r="E40" s="13"/>
      <c r="F40" s="13">
        <f t="shared" si="6"/>
        <v>101</v>
      </c>
      <c r="G40" s="1">
        <f t="shared" si="5"/>
        <v>1.7663518712836657E-2</v>
      </c>
      <c r="I40" s="3"/>
      <c r="J40" s="3"/>
      <c r="K40" s="3"/>
      <c r="L40" s="3"/>
      <c r="M40" s="3"/>
      <c r="N40" s="1"/>
    </row>
    <row r="41" spans="1:14" x14ac:dyDescent="0.25">
      <c r="A41" s="10" t="s">
        <v>40</v>
      </c>
      <c r="B41" s="13">
        <v>1854</v>
      </c>
      <c r="C41" s="13"/>
      <c r="D41" s="13"/>
      <c r="E41" s="13"/>
      <c r="F41" s="13">
        <f t="shared" si="6"/>
        <v>1854</v>
      </c>
      <c r="G41" s="1">
        <f t="shared" si="5"/>
        <v>0.32423924449108082</v>
      </c>
      <c r="I41" s="3"/>
      <c r="J41" s="3"/>
      <c r="K41" s="3"/>
      <c r="L41" s="3"/>
      <c r="M41" s="3"/>
      <c r="N41" s="1"/>
    </row>
    <row r="42" spans="1:14" x14ac:dyDescent="0.25">
      <c r="A42" s="6" t="s">
        <v>4</v>
      </c>
      <c r="B42" s="7">
        <f>SUBTOTAL(109,B5:B29,B31:B41)</f>
        <v>5721</v>
      </c>
      <c r="C42" s="7">
        <f t="shared" ref="C42:F42" si="7">SUBTOTAL(109,C5:C29,C31:C41)</f>
        <v>0</v>
      </c>
      <c r="D42" s="7">
        <f t="shared" si="7"/>
        <v>0</v>
      </c>
      <c r="E42" s="7">
        <f t="shared" si="7"/>
        <v>0</v>
      </c>
      <c r="F42" s="7">
        <f t="shared" si="7"/>
        <v>5718</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1396</v>
      </c>
      <c r="C46" s="3"/>
      <c r="D46" s="3"/>
      <c r="E46" s="3"/>
      <c r="F46" s="3">
        <f>SUM(B46:E46)</f>
        <v>1396</v>
      </c>
      <c r="G46" s="1">
        <f>F46/$F$49</f>
        <v>0.69280397022332507</v>
      </c>
    </row>
    <row r="47" spans="1:14" x14ac:dyDescent="0.25">
      <c r="A47" s="4" t="s">
        <v>23</v>
      </c>
      <c r="B47" s="3">
        <v>606</v>
      </c>
      <c r="C47" s="3"/>
      <c r="D47" s="3"/>
      <c r="E47" s="3"/>
      <c r="F47" s="3">
        <f t="shared" ref="F47:F48" si="8">SUM(B47:E47)</f>
        <v>606</v>
      </c>
      <c r="G47" s="1">
        <f>F47/$F$49</f>
        <v>0.30074441687344911</v>
      </c>
    </row>
    <row r="48" spans="1:14" x14ac:dyDescent="0.25">
      <c r="A48" s="4" t="s">
        <v>24</v>
      </c>
      <c r="B48" s="3">
        <v>13</v>
      </c>
      <c r="C48" s="3"/>
      <c r="D48" s="3"/>
      <c r="E48" s="3"/>
      <c r="F48" s="3">
        <f t="shared" si="8"/>
        <v>13</v>
      </c>
      <c r="G48" s="1">
        <f>F48/$F$49</f>
        <v>6.4516129032258064E-3</v>
      </c>
    </row>
    <row r="49" spans="1:7" x14ac:dyDescent="0.25">
      <c r="A49" s="6" t="s">
        <v>4</v>
      </c>
      <c r="B49" s="7">
        <f>SUM(B46:B48)</f>
        <v>2015</v>
      </c>
      <c r="C49" s="7">
        <f t="shared" ref="C49:F49" si="9">SUM(C46:C48)</f>
        <v>0</v>
      </c>
      <c r="D49" s="7">
        <f t="shared" si="9"/>
        <v>0</v>
      </c>
      <c r="E49" s="7">
        <f t="shared" si="9"/>
        <v>0</v>
      </c>
      <c r="F49" s="7">
        <f t="shared" si="9"/>
        <v>2015</v>
      </c>
      <c r="G49" s="8">
        <f>SUBTOTAL(109,G46:G48)</f>
        <v>1</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22</v>
      </c>
      <c r="C52" s="3"/>
      <c r="D52" s="3"/>
      <c r="E52" s="3"/>
      <c r="F52" s="3">
        <f>SUM(B52:E52)</f>
        <v>22</v>
      </c>
      <c r="G52" s="1">
        <f>F52/$F$57</f>
        <v>1.0918114143920596E-2</v>
      </c>
    </row>
    <row r="53" spans="1:7" x14ac:dyDescent="0.25">
      <c r="A53" s="4" t="s">
        <v>26</v>
      </c>
      <c r="B53" s="3">
        <v>947</v>
      </c>
      <c r="C53" s="3"/>
      <c r="D53" s="3"/>
      <c r="E53" s="3"/>
      <c r="F53" s="3">
        <f t="shared" ref="F53:F58" si="10">SUM(B53:E53)</f>
        <v>947</v>
      </c>
      <c r="G53" s="1">
        <f>F53/$F$57</f>
        <v>0.46997518610421835</v>
      </c>
    </row>
    <row r="54" spans="1:7" x14ac:dyDescent="0.25">
      <c r="A54" s="4" t="s">
        <v>27</v>
      </c>
      <c r="B54" s="3">
        <v>13</v>
      </c>
      <c r="C54" s="3"/>
      <c r="D54" s="3"/>
      <c r="E54" s="3"/>
      <c r="F54" s="3">
        <f t="shared" si="10"/>
        <v>13</v>
      </c>
      <c r="G54" s="1">
        <f>F54/$F$57</f>
        <v>6.4516129032258064E-3</v>
      </c>
    </row>
    <row r="55" spans="1:7" x14ac:dyDescent="0.25">
      <c r="A55" s="10" t="s">
        <v>28</v>
      </c>
      <c r="B55" s="3">
        <v>121</v>
      </c>
      <c r="C55" s="3"/>
      <c r="D55" s="3"/>
      <c r="E55" s="3"/>
      <c r="F55" s="3">
        <f t="shared" si="10"/>
        <v>121</v>
      </c>
      <c r="G55" s="1">
        <f>F55/$F$57</f>
        <v>6.0049627791563275E-2</v>
      </c>
    </row>
    <row r="56" spans="1:7" x14ac:dyDescent="0.25">
      <c r="A56" s="5" t="s">
        <v>35</v>
      </c>
      <c r="B56" s="3">
        <v>912</v>
      </c>
      <c r="C56" s="3"/>
      <c r="D56" s="3"/>
      <c r="E56" s="3"/>
      <c r="F56" s="3">
        <f t="shared" si="10"/>
        <v>912</v>
      </c>
      <c r="G56" s="1">
        <f>F56/$F$57</f>
        <v>0.45260545905707195</v>
      </c>
    </row>
    <row r="57" spans="1:7" x14ac:dyDescent="0.25">
      <c r="A57" s="6" t="s">
        <v>4</v>
      </c>
      <c r="B57" s="7">
        <f>SUM(B52:B56)</f>
        <v>2015</v>
      </c>
      <c r="C57" s="7">
        <f t="shared" ref="C57:F57" si="11">SUM(C52:C56)</f>
        <v>0</v>
      </c>
      <c r="D57" s="7">
        <f t="shared" si="11"/>
        <v>0</v>
      </c>
      <c r="E57" s="7">
        <f t="shared" si="11"/>
        <v>0</v>
      </c>
      <c r="F57" s="7">
        <f t="shared" si="11"/>
        <v>2015</v>
      </c>
      <c r="G57" s="8">
        <f>SUBTOTAL(109,G52:G56)</f>
        <v>1</v>
      </c>
    </row>
    <row r="58" spans="1:7" x14ac:dyDescent="0.25">
      <c r="A58" s="15" t="s">
        <v>41</v>
      </c>
      <c r="B58" s="16">
        <v>150</v>
      </c>
      <c r="C58" s="16">
        <v>137</v>
      </c>
      <c r="D58" s="16">
        <v>173</v>
      </c>
      <c r="E58" s="16">
        <v>145</v>
      </c>
      <c r="F58" s="17">
        <f t="shared" si="10"/>
        <v>605</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1017</v>
      </c>
      <c r="C62" s="3"/>
      <c r="D62" s="3"/>
      <c r="E62" s="3"/>
      <c r="F62" s="3">
        <f>SUM(B62:E62)</f>
        <v>1017</v>
      </c>
      <c r="G62" s="1">
        <f t="shared" ref="G62:G65" si="12">F62/$F$65</f>
        <v>0.46523330283623054</v>
      </c>
    </row>
    <row r="63" spans="1:7" x14ac:dyDescent="0.25">
      <c r="A63" s="4" t="s">
        <v>23</v>
      </c>
      <c r="B63" s="3">
        <v>1162</v>
      </c>
      <c r="C63" s="3"/>
      <c r="D63" s="3"/>
      <c r="E63" s="3"/>
      <c r="F63" s="3">
        <f t="shared" ref="F63:F64" si="13">SUM(B63:E63)</f>
        <v>1162</v>
      </c>
      <c r="G63" s="1">
        <f t="shared" si="12"/>
        <v>0.53156450137236966</v>
      </c>
    </row>
    <row r="64" spans="1:7" x14ac:dyDescent="0.25">
      <c r="A64" s="4" t="s">
        <v>24</v>
      </c>
      <c r="B64" s="3">
        <v>7</v>
      </c>
      <c r="C64" s="3"/>
      <c r="D64" s="3"/>
      <c r="E64" s="3"/>
      <c r="F64" s="3">
        <f t="shared" si="13"/>
        <v>7</v>
      </c>
      <c r="G64" s="1">
        <f t="shared" si="12"/>
        <v>3.2021957913998169E-3</v>
      </c>
    </row>
    <row r="65" spans="1:24" x14ac:dyDescent="0.25">
      <c r="A65" s="6" t="s">
        <v>4</v>
      </c>
      <c r="B65" s="7">
        <f>SUM(B62:B64)</f>
        <v>2186</v>
      </c>
      <c r="C65" s="7">
        <f t="shared" ref="C65:F65" si="14">SUM(C62:C64)</f>
        <v>0</v>
      </c>
      <c r="D65" s="7">
        <f t="shared" si="14"/>
        <v>0</v>
      </c>
      <c r="E65" s="7">
        <f t="shared" si="14"/>
        <v>0</v>
      </c>
      <c r="F65" s="7">
        <f t="shared" si="14"/>
        <v>2186</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79</v>
      </c>
      <c r="C68" s="3"/>
      <c r="D68" s="3"/>
      <c r="E68" s="3"/>
      <c r="F68" s="3">
        <f>SUM(B68:E68)</f>
        <v>79</v>
      </c>
      <c r="G68" s="1">
        <f t="shared" ref="G68:G74" si="15">F68/F$73</f>
        <v>3.6139066788655076E-2</v>
      </c>
    </row>
    <row r="69" spans="1:24" x14ac:dyDescent="0.25">
      <c r="A69" s="4" t="s">
        <v>26</v>
      </c>
      <c r="B69" s="3">
        <v>516</v>
      </c>
      <c r="C69" s="3"/>
      <c r="D69" s="3"/>
      <c r="E69" s="3"/>
      <c r="F69" s="3">
        <f t="shared" ref="F69:F74" si="16">SUM(B69:E69)</f>
        <v>516</v>
      </c>
      <c r="G69" s="1">
        <f t="shared" si="15"/>
        <v>0.23604757548032937</v>
      </c>
      <c r="H69" s="2"/>
      <c r="I69" s="2"/>
      <c r="J69" s="2"/>
      <c r="K69" s="2"/>
      <c r="L69" s="2"/>
      <c r="M69" s="2"/>
      <c r="N69" s="2"/>
      <c r="O69" s="2"/>
      <c r="P69" s="2"/>
      <c r="Q69" s="2"/>
      <c r="R69" s="2"/>
      <c r="S69" s="2"/>
      <c r="T69" s="2"/>
      <c r="U69" s="2"/>
      <c r="V69" s="2"/>
      <c r="W69" s="2"/>
      <c r="X69" s="2"/>
    </row>
    <row r="70" spans="1:24" x14ac:dyDescent="0.25">
      <c r="A70" s="4" t="s">
        <v>27</v>
      </c>
      <c r="B70" s="3">
        <v>5</v>
      </c>
      <c r="C70" s="3"/>
      <c r="D70" s="3"/>
      <c r="E70" s="3"/>
      <c r="F70" s="3">
        <f t="shared" si="16"/>
        <v>5</v>
      </c>
      <c r="G70" s="1">
        <f t="shared" si="15"/>
        <v>2.2872827081427266E-3</v>
      </c>
    </row>
    <row r="71" spans="1:24" x14ac:dyDescent="0.25">
      <c r="A71" s="10" t="s">
        <v>28</v>
      </c>
      <c r="B71" s="3">
        <v>283</v>
      </c>
      <c r="C71" s="3"/>
      <c r="D71" s="3"/>
      <c r="E71" s="3"/>
      <c r="F71" s="3">
        <f t="shared" si="16"/>
        <v>283</v>
      </c>
      <c r="G71" s="1">
        <f t="shared" si="15"/>
        <v>0.12946020128087832</v>
      </c>
    </row>
    <row r="72" spans="1:24" x14ac:dyDescent="0.25">
      <c r="A72" s="5" t="s">
        <v>35</v>
      </c>
      <c r="B72" s="3">
        <v>1303</v>
      </c>
      <c r="C72" s="3"/>
      <c r="D72" s="3"/>
      <c r="E72" s="3"/>
      <c r="F72" s="3">
        <f t="shared" si="16"/>
        <v>1303</v>
      </c>
      <c r="G72" s="1">
        <f t="shared" si="15"/>
        <v>0.59606587374199449</v>
      </c>
    </row>
    <row r="73" spans="1:24" x14ac:dyDescent="0.25">
      <c r="A73" s="6" t="s">
        <v>4</v>
      </c>
      <c r="B73" s="7">
        <f>SUM(B68:B72)</f>
        <v>2186</v>
      </c>
      <c r="C73" s="7">
        <f t="shared" ref="C73:F73" si="17">SUM(C68:C72)</f>
        <v>0</v>
      </c>
      <c r="D73" s="7">
        <f t="shared" si="17"/>
        <v>0</v>
      </c>
      <c r="E73" s="7">
        <f t="shared" si="17"/>
        <v>0</v>
      </c>
      <c r="F73" s="7">
        <f t="shared" si="17"/>
        <v>2186</v>
      </c>
      <c r="G73" s="8">
        <f t="shared" si="15"/>
        <v>1</v>
      </c>
    </row>
    <row r="74" spans="1:24" x14ac:dyDescent="0.25">
      <c r="A74" s="15" t="s">
        <v>41</v>
      </c>
      <c r="B74" s="16">
        <v>173</v>
      </c>
      <c r="C74" s="16"/>
      <c r="D74" s="16"/>
      <c r="E74" s="16"/>
      <c r="F74" s="12">
        <f t="shared" si="16"/>
        <v>173</v>
      </c>
      <c r="G74" s="18">
        <f t="shared" si="15"/>
        <v>7.9139981701738332E-2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831</v>
      </c>
      <c r="C78" s="3"/>
      <c r="D78" s="3"/>
      <c r="E78" s="3"/>
      <c r="F78" s="3">
        <f>SUM(B78:E78)</f>
        <v>831</v>
      </c>
      <c r="G78" s="1">
        <f>F78/$F$85</f>
        <v>0.14525432616675407</v>
      </c>
    </row>
    <row r="79" spans="1:24" x14ac:dyDescent="0.25">
      <c r="A79" s="10" t="s">
        <v>65</v>
      </c>
      <c r="B79" s="22">
        <v>763</v>
      </c>
      <c r="C79" s="22"/>
      <c r="D79" s="22"/>
      <c r="E79" s="22"/>
      <c r="F79" s="22">
        <f>SUM(B79:E79)</f>
        <v>763</v>
      </c>
      <c r="G79" s="1">
        <f>F79/$F$85</f>
        <v>0.13336829225659849</v>
      </c>
    </row>
    <row r="80" spans="1:24" x14ac:dyDescent="0.25">
      <c r="A80" s="4" t="s">
        <v>18</v>
      </c>
      <c r="B80" s="3">
        <v>611</v>
      </c>
      <c r="C80" s="3"/>
      <c r="D80" s="3"/>
      <c r="E80" s="3"/>
      <c r="F80" s="3">
        <f t="shared" ref="F80:F84" si="18">SUM(B80:E80)</f>
        <v>611</v>
      </c>
      <c r="G80" s="1">
        <f t="shared" ref="G80:G84" si="19">F80/$F$85</f>
        <v>0.10679951057507429</v>
      </c>
    </row>
    <row r="81" spans="1:7" x14ac:dyDescent="0.25">
      <c r="A81" s="4" t="s">
        <v>19</v>
      </c>
      <c r="B81" s="3">
        <v>1125</v>
      </c>
      <c r="C81" s="3"/>
      <c r="D81" s="3"/>
      <c r="E81" s="3"/>
      <c r="F81" s="3">
        <f t="shared" si="18"/>
        <v>1125</v>
      </c>
      <c r="G81" s="1">
        <f t="shared" si="19"/>
        <v>0.19664394336654431</v>
      </c>
    </row>
    <row r="82" spans="1:7" x14ac:dyDescent="0.25">
      <c r="A82" s="4" t="s">
        <v>20</v>
      </c>
      <c r="B82" s="3">
        <v>1105</v>
      </c>
      <c r="C82" s="3"/>
      <c r="D82" s="3"/>
      <c r="E82" s="3"/>
      <c r="F82" s="3">
        <f t="shared" si="18"/>
        <v>1105</v>
      </c>
      <c r="G82" s="1">
        <f t="shared" si="19"/>
        <v>0.19314805104002797</v>
      </c>
    </row>
    <row r="83" spans="1:7" x14ac:dyDescent="0.25">
      <c r="A83" s="4" t="s">
        <v>21</v>
      </c>
      <c r="B83" s="3">
        <v>1202</v>
      </c>
      <c r="C83" s="3"/>
      <c r="D83" s="3"/>
      <c r="E83" s="3"/>
      <c r="F83" s="3">
        <f t="shared" si="18"/>
        <v>1202</v>
      </c>
      <c r="G83" s="1">
        <f t="shared" si="19"/>
        <v>0.21010312882363225</v>
      </c>
    </row>
    <row r="84" spans="1:7" x14ac:dyDescent="0.25">
      <c r="A84" s="4" t="s">
        <v>28</v>
      </c>
      <c r="B84" s="3">
        <v>84</v>
      </c>
      <c r="C84" s="3"/>
      <c r="D84" s="3"/>
      <c r="E84" s="3"/>
      <c r="F84" s="3">
        <f t="shared" si="18"/>
        <v>84</v>
      </c>
      <c r="G84" s="1">
        <f t="shared" si="19"/>
        <v>1.4682747771368642E-2</v>
      </c>
    </row>
    <row r="85" spans="1:7" x14ac:dyDescent="0.25">
      <c r="A85" s="6" t="s">
        <v>4</v>
      </c>
      <c r="B85" s="7">
        <f>SUM(B78:B84)</f>
        <v>5721</v>
      </c>
      <c r="C85" s="7">
        <f>SUM(C78:C84)</f>
        <v>0</v>
      </c>
      <c r="D85" s="7">
        <f>SUM(D78:D84)</f>
        <v>0</v>
      </c>
      <c r="E85" s="7">
        <f>SUM(E78:E84)</f>
        <v>0</v>
      </c>
      <c r="F85" s="7">
        <f>SUM(F78:F84)</f>
        <v>5721</v>
      </c>
      <c r="G85" s="8">
        <f>SUBTOTAL(109,G78:G84)</f>
        <v>1</v>
      </c>
    </row>
    <row r="86" spans="1:7" ht="12" customHeight="1" thickBot="1" x14ac:dyDescent="0.3">
      <c r="A86" s="32"/>
      <c r="B86" s="32"/>
      <c r="C86" s="32"/>
      <c r="D86" s="32"/>
      <c r="E86" s="32"/>
      <c r="F86" s="32"/>
      <c r="G86" s="32"/>
    </row>
    <row r="87" spans="1:7" ht="53.25" customHeight="1" thickBot="1" x14ac:dyDescent="0.3">
      <c r="A87" s="29" t="s">
        <v>67</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2022-05-31T14:12:24Z</dcterms:modified>
</cp:coreProperties>
</file>