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4th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<sst xmlns="http://schemas.openxmlformats.org/spreadsheetml/2006/main" count="122" uniqueCount="69">
  <si>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</si>
  <si>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</si>
  <si>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</si>
  <si>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</si>
  <si>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</si>
  <si>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</si>
  <si>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</si>
  <si>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</si>
  <si>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</si>
  <si>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</si>
  <si>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</si>
  <si>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</si>
  <si>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</si>
  <si>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</si>
  <si>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</si>
  <si>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</si>
  <si>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</si>
  <si>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</si>
  <si>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</si>
  <si>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</si>
  <si>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</si>
  <si>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</si>
  <si>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</si>
  <si>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</si>
  <si>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</si>
  <si>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</si>
  <si>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</si>
  <si>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</si>
  <si>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</si>
  <si>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</si>
  <si>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</si>
  <si>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</si>
  <si>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</si>
  <si>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</si>
  <si>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</si>
  <si>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</si>
  <si>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</si>
  <si>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</si>
  <si>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</si>
  <si>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</si>
  <si>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</si>
  <si>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</si>
  <si>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</si>
  <si>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</si>
  <si>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</si>
  <si>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</si>
  <si>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</si>
  <si>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</si>
  <si>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</si>
  <si>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</si>
  <si>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</si>
  <si>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</si>
  <si>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</si>
  <si>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</si>
  <si>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</si>
  <si>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</si>
  <si>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</si>
  <si>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</si>
  <si>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</si>
  <si>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</si>
  <si>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</si>
  <si>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</si>
  <si>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</si>
  <si>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</si>
  <si>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</si>
  <si>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</si>
  <si>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</si>
  <si>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1/7/2021</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</si>
  <si>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2021, Madison Police Department responded to 28,367 calls for service resulting in 5,164 IBR offenses.
In the second quarter 2021, Madison Police Department responded to 35,754 calls for service resulting in 5,646 IBR offenses.
In the third quarter 2021, Madison Police Department responded to 40,910 calls for service resulting in 6,869 IBR offenses.
In the fourth quarter 2021, Madison Police Department responded to 32,425 calls for service resulting in 6,602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</si>
</sst>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
      <sz val="11"/>
      <color theme="1"/>
      <name val="Calibri"/>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9">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0" xfId="0" applyAlignment="1">
      <alignment horizontal="center"/>
    </xf>
    <xf numFmtId="164" fontId="7" fillId="0" borderId="0" xfId="1" applyNumberFormat="1" applyFont="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5:G49"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1:G58"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2"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workbookViewId="0">
      <selection activeCell="K20" sqref="K20"/>
    </sheetView>
  </sheetViews>
  <sheetFormatPr defaultColWidth="9.140625" defaultRowHeight="15" x14ac:dyDescent="0.25"/>
  <cols>
    <col min="1" max="1" width="35.28515625" style="4" bestFit="1" customWidth="1"/>
    <col min="2" max="16384" width="9.140625" style="4"/>
  </cols>
  <sheetData>
    <row r="1" spans="1:8" s="9" customFormat="1" ht="395.25" customHeight="1" x14ac:dyDescent="0.25">
      <c r="A1" s="25" t="s">
        <v>68</v>
      </c>
      <c r="B1" s="26"/>
      <c r="C1" s="26"/>
      <c r="D1" s="26"/>
      <c r="E1" s="26"/>
      <c r="F1" s="26"/>
      <c r="G1" s="27"/>
    </row>
    <row r="2" spans="1:8" s="9" customFormat="1" x14ac:dyDescent="0.25">
      <c r="A2" s="28"/>
      <c r="B2" s="28"/>
      <c r="C2" s="28"/>
      <c r="D2" s="28"/>
      <c r="E2" s="28"/>
      <c r="F2" s="28"/>
      <c r="G2" s="28"/>
      <c r="H2" s="10"/>
    </row>
    <row r="3" spans="1:8" ht="15.75" x14ac:dyDescent="0.25">
      <c r="A3" s="33" t="s">
        <v>34</v>
      </c>
      <c r="B3" s="33"/>
      <c r="C3" s="33"/>
      <c r="D3" s="33"/>
      <c r="E3" s="33"/>
      <c r="F3" s="33"/>
      <c r="G3" s="33"/>
    </row>
    <row r="4" spans="1:8" x14ac:dyDescent="0.25">
      <c r="A4" s="21" t="s">
        <v>42</v>
      </c>
      <c r="B4" s="3" t="s">
        <v>0</v>
      </c>
      <c r="C4" s="3" t="s">
        <v>1</v>
      </c>
      <c r="D4" s="3" t="s">
        <v>2</v>
      </c>
      <c r="E4" s="3" t="s">
        <v>3</v>
      </c>
      <c r="F4" s="3" t="s">
        <v>4</v>
      </c>
      <c r="G4" s="3" t="s">
        <v>16</v>
      </c>
    </row>
    <row r="5" spans="1:8" x14ac:dyDescent="0.25">
      <c r="A5" s="10" t="s">
        <v>43</v>
      </c>
      <c r="B5" s="13">
        <v>1</v>
      </c>
      <c r="C5" s="13">
        <v>2</v>
      </c>
      <c r="D5" s="13">
        <v>0</v>
      </c>
      <c r="E5" s="13">
        <v>1</v>
      </c>
      <c r="F5" s="13">
        <f t="shared" ref="F5" si="0">SUM(B5:E5)</f>
        <v>4</v>
      </c>
      <c r="G5" s="1">
        <f t="shared" ref="G5:G17" si="1">F5/$F$42</f>
        <v>1.6475143127805923E-4</v>
      </c>
    </row>
    <row r="6" spans="1:8" x14ac:dyDescent="0.25">
      <c r="A6" s="4" t="s">
        <v>5</v>
      </c>
      <c r="B6" s="3">
        <v>1</v>
      </c>
      <c r="C6" s="3">
        <v>6</v>
      </c>
      <c r="D6" s="11">
        <v>3</v>
      </c>
      <c r="E6" s="3">
        <v>4</v>
      </c>
      <c r="F6" s="13">
        <f t="shared" ref="F6:F29" si="2">SUM(B6:E6)</f>
        <v>14</v>
      </c>
      <c r="G6" s="1">
        <f t="shared" si="1"/>
        <v>5.7663000947320733E-4</v>
      </c>
    </row>
    <row r="7" spans="1:8" x14ac:dyDescent="0.25">
      <c r="A7" s="10" t="s">
        <v>44</v>
      </c>
      <c r="B7" s="3">
        <v>433</v>
      </c>
      <c r="C7" s="3">
        <v>467</v>
      </c>
      <c r="D7" s="3">
        <v>489</v>
      </c>
      <c r="E7" s="3">
        <v>524</v>
      </c>
      <c r="F7" s="13">
        <f t="shared" si="2"/>
        <v>1913</v>
      </c>
      <c r="G7" s="1">
        <f t="shared" si="1"/>
        <v>7.879237200873182E-2</v>
      </c>
    </row>
    <row r="8" spans="1:8" x14ac:dyDescent="0.25">
      <c r="A8" s="4" t="s">
        <v>6</v>
      </c>
      <c r="B8" s="3">
        <v>0</v>
      </c>
      <c r="C8" s="3">
        <v>0</v>
      </c>
      <c r="D8" s="3">
        <v>0</v>
      </c>
      <c r="E8" s="3">
        <v>0</v>
      </c>
      <c r="F8" s="13">
        <f t="shared" si="2"/>
        <v>0</v>
      </c>
      <c r="G8" s="1">
        <f t="shared" si="1"/>
        <v>0</v>
      </c>
    </row>
    <row r="9" spans="1:8" x14ac:dyDescent="0.25">
      <c r="A9" s="4" t="s">
        <v>7</v>
      </c>
      <c r="B9" s="3">
        <v>162</v>
      </c>
      <c r="C9" s="3">
        <v>189</v>
      </c>
      <c r="D9" s="3">
        <v>341</v>
      </c>
      <c r="E9" s="3">
        <v>260</v>
      </c>
      <c r="F9" s="13">
        <f t="shared" si="2"/>
        <v>952</v>
      </c>
      <c r="G9" s="1">
        <f t="shared" si="1"/>
        <v>3.9210840644178097E-2</v>
      </c>
    </row>
    <row r="10" spans="1:8" x14ac:dyDescent="0.25">
      <c r="A10" s="4" t="s">
        <v>15</v>
      </c>
      <c r="B10" s="3">
        <v>23</v>
      </c>
      <c r="C10" s="3">
        <v>13</v>
      </c>
      <c r="D10" s="3">
        <v>24</v>
      </c>
      <c r="E10" s="3">
        <v>28</v>
      </c>
      <c r="F10" s="13">
        <f t="shared" si="2"/>
        <v>88</v>
      </c>
      <c r="G10" s="1">
        <f t="shared" si="1"/>
        <v>3.6245314881173029E-3</v>
      </c>
    </row>
    <row r="11" spans="1:8" x14ac:dyDescent="0.25">
      <c r="A11" s="4" t="s">
        <v>8</v>
      </c>
      <c r="B11" s="3">
        <v>234</v>
      </c>
      <c r="C11" s="3">
        <v>308</v>
      </c>
      <c r="D11" s="3">
        <v>361</v>
      </c>
      <c r="E11" s="3">
        <v>387</v>
      </c>
      <c r="F11" s="13">
        <f t="shared" si="2"/>
        <v>1290</v>
      </c>
      <c r="G11" s="1">
        <f t="shared" si="1"/>
        <v>5.3132336587174103E-2</v>
      </c>
    </row>
    <row r="12" spans="1:8" x14ac:dyDescent="0.25">
      <c r="A12" s="4" t="s">
        <v>45</v>
      </c>
      <c r="B12" s="3">
        <v>180</v>
      </c>
      <c r="C12" s="3">
        <v>216</v>
      </c>
      <c r="D12" s="3">
        <v>222</v>
      </c>
      <c r="E12" s="3">
        <v>249</v>
      </c>
      <c r="F12" s="13">
        <f t="shared" si="2"/>
        <v>867</v>
      </c>
      <c r="G12" s="1">
        <f t="shared" si="1"/>
        <v>3.5709872729519337E-2</v>
      </c>
    </row>
    <row r="13" spans="1:8" x14ac:dyDescent="0.25">
      <c r="A13" s="4" t="s">
        <v>9</v>
      </c>
      <c r="B13" s="3">
        <v>8</v>
      </c>
      <c r="C13" s="3">
        <v>4</v>
      </c>
      <c r="D13" s="3">
        <v>9</v>
      </c>
      <c r="E13" s="3">
        <v>9</v>
      </c>
      <c r="F13" s="13">
        <f t="shared" si="2"/>
        <v>30</v>
      </c>
      <c r="G13" s="1">
        <f t="shared" si="1"/>
        <v>1.2356357345854442E-3</v>
      </c>
    </row>
    <row r="14" spans="1:8" x14ac:dyDescent="0.25">
      <c r="A14" s="4" t="s">
        <v>10</v>
      </c>
      <c r="B14" s="3">
        <v>4</v>
      </c>
      <c r="C14" s="3">
        <v>5</v>
      </c>
      <c r="D14" s="3">
        <v>8</v>
      </c>
      <c r="E14" s="3">
        <v>8</v>
      </c>
      <c r="F14" s="13">
        <f t="shared" si="2"/>
        <v>25</v>
      </c>
      <c r="G14" s="1">
        <f t="shared" si="1"/>
        <v>1.0296964454878702E-3</v>
      </c>
    </row>
    <row r="15" spans="1:8" x14ac:dyDescent="0.25">
      <c r="A15" s="4" t="s">
        <v>46</v>
      </c>
      <c r="B15" s="3">
        <v>334</v>
      </c>
      <c r="C15" s="3">
        <v>261</v>
      </c>
      <c r="D15" s="3">
        <v>394</v>
      </c>
      <c r="E15" s="3">
        <v>421</v>
      </c>
      <c r="F15" s="13">
        <f t="shared" si="2"/>
        <v>1410</v>
      </c>
      <c r="G15" s="1">
        <f t="shared" si="1"/>
        <v>5.8074879525515877E-2</v>
      </c>
    </row>
    <row r="16" spans="1:8" x14ac:dyDescent="0.25">
      <c r="A16" s="4" t="s">
        <v>47</v>
      </c>
      <c r="B16" s="3">
        <v>0</v>
      </c>
      <c r="C16" s="3">
        <v>0</v>
      </c>
      <c r="D16" s="3">
        <v>0</v>
      </c>
      <c r="E16" s="3">
        <v>0</v>
      </c>
      <c r="F16" s="13">
        <f t="shared" si="2"/>
        <v>0</v>
      </c>
      <c r="G16" s="1">
        <f t="shared" si="1"/>
        <v>0</v>
      </c>
    </row>
    <row r="17" spans="1:14" x14ac:dyDescent="0.25">
      <c r="A17" s="4" t="s">
        <v>48</v>
      </c>
      <c r="B17" s="3">
        <v>0</v>
      </c>
      <c r="C17" s="3">
        <v>1</v>
      </c>
      <c r="D17" s="3">
        <v>8</v>
      </c>
      <c r="E17" s="3">
        <v>1</v>
      </c>
      <c r="F17" s="13">
        <f t="shared" si="2"/>
        <v>10</v>
      </c>
      <c r="G17" s="1">
        <f t="shared" si="1"/>
        <v>4.1187857819514808E-4</v>
      </c>
    </row>
    <row r="18" spans="1:14" s="10" customFormat="1" x14ac:dyDescent="0.25">
      <c r="A18" s="10" t="s">
        <v>66</v>
      </c>
      <c r="B18" s="23">
        <v>0</v>
      </c>
      <c r="C18" s="23">
        <v>2</v>
      </c>
      <c r="D18" s="23">
        <v>0</v>
      </c>
      <c r="E18" s="23">
        <v>0</v>
      </c>
      <c r="F18" s="23"/>
      <c r="G18" s="24"/>
    </row>
    <row r="19" spans="1:14" x14ac:dyDescent="0.25">
      <c r="A19" s="10" t="s">
        <v>63</v>
      </c>
      <c r="B19" s="13">
        <v>1</v>
      </c>
      <c r="C19" s="13">
        <v>0</v>
      </c>
      <c r="D19" s="13">
        <v>1</v>
      </c>
      <c r="E19" s="13">
        <v>0</v>
      </c>
      <c r="F19" s="13">
        <f t="shared" si="2"/>
        <v>2</v>
      </c>
      <c r="G19" s="1">
        <f t="shared" ref="G19:G29" si="3">F19/$F$42</f>
        <v>8.2375715639029613E-5</v>
      </c>
    </row>
    <row r="20" spans="1:14" x14ac:dyDescent="0.25">
      <c r="A20" s="10" t="s">
        <v>36</v>
      </c>
      <c r="B20" s="3">
        <v>24</v>
      </c>
      <c r="C20" s="3">
        <v>20</v>
      </c>
      <c r="D20" s="3">
        <v>10</v>
      </c>
      <c r="E20" s="3">
        <v>21</v>
      </c>
      <c r="F20" s="13">
        <f t="shared" si="2"/>
        <v>75</v>
      </c>
      <c r="G20" s="1">
        <f t="shared" si="3"/>
        <v>3.0890893364636106E-3</v>
      </c>
    </row>
    <row r="21" spans="1:14" x14ac:dyDescent="0.25">
      <c r="A21" s="4" t="s">
        <v>49</v>
      </c>
      <c r="B21" s="3">
        <v>1063</v>
      </c>
      <c r="C21" s="3">
        <v>1072</v>
      </c>
      <c r="D21" s="3">
        <v>1439</v>
      </c>
      <c r="E21" s="3">
        <v>1459</v>
      </c>
      <c r="F21" s="13">
        <f t="shared" si="2"/>
        <v>5033</v>
      </c>
      <c r="G21" s="1">
        <f t="shared" si="3"/>
        <v>0.20729848840561801</v>
      </c>
    </row>
    <row r="22" spans="1:14" x14ac:dyDescent="0.25">
      <c r="A22" s="4" t="s">
        <v>11</v>
      </c>
      <c r="B22" s="3">
        <v>203</v>
      </c>
      <c r="C22" s="3">
        <v>175</v>
      </c>
      <c r="D22" s="3">
        <v>235</v>
      </c>
      <c r="E22" s="3">
        <v>211</v>
      </c>
      <c r="F22" s="13">
        <f t="shared" si="2"/>
        <v>824</v>
      </c>
      <c r="G22" s="1">
        <f t="shared" si="3"/>
        <v>3.3938794843280204E-2</v>
      </c>
    </row>
    <row r="23" spans="1:14" x14ac:dyDescent="0.25">
      <c r="A23" s="4" t="s">
        <v>50</v>
      </c>
      <c r="B23" s="3">
        <v>9</v>
      </c>
      <c r="C23" s="3">
        <v>7</v>
      </c>
      <c r="D23" s="3">
        <v>8</v>
      </c>
      <c r="E23" s="3">
        <v>14</v>
      </c>
      <c r="F23" s="13">
        <f t="shared" si="2"/>
        <v>38</v>
      </c>
      <c r="G23" s="1">
        <f t="shared" si="3"/>
        <v>1.5651385971415627E-3</v>
      </c>
    </row>
    <row r="24" spans="1:14" x14ac:dyDescent="0.25">
      <c r="A24" s="4" t="s">
        <v>51</v>
      </c>
      <c r="B24" s="3">
        <v>0</v>
      </c>
      <c r="C24" s="3">
        <v>0</v>
      </c>
      <c r="D24" s="3">
        <v>2</v>
      </c>
      <c r="E24" s="3">
        <v>2</v>
      </c>
      <c r="F24" s="13">
        <f t="shared" si="2"/>
        <v>4</v>
      </c>
      <c r="G24" s="1">
        <f t="shared" si="3"/>
        <v>1.6475143127805923E-4</v>
      </c>
    </row>
    <row r="25" spans="1:14" x14ac:dyDescent="0.25">
      <c r="A25" s="4" t="s">
        <v>12</v>
      </c>
      <c r="B25" s="3">
        <v>36</v>
      </c>
      <c r="C25" s="3">
        <v>35</v>
      </c>
      <c r="D25" s="3">
        <v>51</v>
      </c>
      <c r="E25" s="3">
        <v>37</v>
      </c>
      <c r="F25" s="13">
        <f t="shared" si="2"/>
        <v>159</v>
      </c>
      <c r="G25" s="1">
        <f t="shared" si="3"/>
        <v>6.5488693933028544E-3</v>
      </c>
    </row>
    <row r="26" spans="1:14" x14ac:dyDescent="0.25">
      <c r="A26" s="4" t="s">
        <v>13</v>
      </c>
      <c r="B26" s="3">
        <v>44</v>
      </c>
      <c r="C26" s="3">
        <v>55</v>
      </c>
      <c r="D26" s="3">
        <v>51</v>
      </c>
      <c r="E26" s="3">
        <v>55</v>
      </c>
      <c r="F26" s="13">
        <f t="shared" si="2"/>
        <v>205</v>
      </c>
      <c r="G26" s="1">
        <f t="shared" si="3"/>
        <v>8.4435108530005361E-3</v>
      </c>
    </row>
    <row r="27" spans="1:14" x14ac:dyDescent="0.25">
      <c r="A27" s="4" t="s">
        <v>14</v>
      </c>
      <c r="B27" s="3">
        <v>1</v>
      </c>
      <c r="C27" s="3">
        <v>1</v>
      </c>
      <c r="D27" s="3">
        <v>0</v>
      </c>
      <c r="E27" s="3">
        <v>1</v>
      </c>
      <c r="F27" s="13">
        <f t="shared" si="2"/>
        <v>3</v>
      </c>
      <c r="G27" s="1">
        <f t="shared" si="3"/>
        <v>1.2356357345854441E-4</v>
      </c>
    </row>
    <row r="28" spans="1:14" x14ac:dyDescent="0.25">
      <c r="A28" s="4" t="s">
        <v>52</v>
      </c>
      <c r="B28" s="3">
        <v>4</v>
      </c>
      <c r="C28" s="3">
        <v>1</v>
      </c>
      <c r="D28" s="3">
        <v>11</v>
      </c>
      <c r="E28" s="3">
        <v>13</v>
      </c>
      <c r="F28" s="13">
        <f t="shared" si="2"/>
        <v>29</v>
      </c>
      <c r="G28" s="1">
        <f t="shared" si="3"/>
        <v>1.1944478767659293E-3</v>
      </c>
    </row>
    <row r="29" spans="1:14" s="10" customFormat="1" x14ac:dyDescent="0.25">
      <c r="A29" s="10" t="s">
        <v>37</v>
      </c>
      <c r="B29" s="3">
        <v>39</v>
      </c>
      <c r="C29" s="3">
        <v>41</v>
      </c>
      <c r="D29" s="3">
        <v>56</v>
      </c>
      <c r="E29" s="3">
        <v>60</v>
      </c>
      <c r="F29" s="13">
        <f t="shared" si="2"/>
        <v>196</v>
      </c>
      <c r="G29" s="1">
        <f t="shared" si="3"/>
        <v>8.072820132624902E-3</v>
      </c>
    </row>
    <row r="30" spans="1:14" s="10" customFormat="1" x14ac:dyDescent="0.25">
      <c r="A30" s="19" t="s">
        <v>53</v>
      </c>
      <c r="B30" s="20" t="s">
        <v>0</v>
      </c>
      <c r="C30" s="20" t="s">
        <v>1</v>
      </c>
      <c r="D30" s="20" t="s">
        <v>2</v>
      </c>
      <c r="E30" s="20" t="s">
        <v>3</v>
      </c>
      <c r="F30" s="20" t="s">
        <v>4</v>
      </c>
      <c r="G30" s="20" t="s">
        <v>16</v>
      </c>
    </row>
    <row r="31" spans="1:14" x14ac:dyDescent="0.25">
      <c r="A31" s="10" t="s">
        <v>54</v>
      </c>
      <c r="B31" s="13">
        <v>4</v>
      </c>
      <c r="C31" s="13">
        <v>8</v>
      </c>
      <c r="D31" s="13">
        <v>0</v>
      </c>
      <c r="E31" s="13">
        <v>13</v>
      </c>
      <c r="F31" s="13">
        <f t="shared" ref="F31" si="4">SUM(B31:E31)</f>
        <v>25</v>
      </c>
      <c r="G31" s="1">
        <f t="shared" ref="G31:G42" si="5">F31/$F$42</f>
        <v>1.0296964454878702E-3</v>
      </c>
      <c r="I31" s="3"/>
      <c r="J31" s="3"/>
      <c r="K31" s="3"/>
      <c r="L31" s="3"/>
      <c r="M31" s="3"/>
      <c r="N31" s="3"/>
    </row>
    <row r="32" spans="1:14" x14ac:dyDescent="0.25">
      <c r="A32" s="10" t="s">
        <v>55</v>
      </c>
      <c r="B32" s="13">
        <v>0</v>
      </c>
      <c r="C32" s="13">
        <v>1</v>
      </c>
      <c r="D32" s="13">
        <v>1</v>
      </c>
      <c r="E32" s="13">
        <v>0</v>
      </c>
      <c r="F32" s="13">
        <f t="shared" ref="F32:F41" si="6">SUM(B32:E32)</f>
        <v>2</v>
      </c>
      <c r="G32" s="1">
        <f t="shared" si="5"/>
        <v>8.2375715639029613E-5</v>
      </c>
      <c r="I32" s="3"/>
      <c r="J32" s="3"/>
      <c r="K32" s="3"/>
      <c r="L32" s="3"/>
      <c r="M32" s="3"/>
      <c r="N32" s="1"/>
    </row>
    <row r="33" spans="1:14" x14ac:dyDescent="0.25">
      <c r="A33" s="10" t="s">
        <v>39</v>
      </c>
      <c r="B33" s="13">
        <v>555</v>
      </c>
      <c r="C33" s="13">
        <v>715</v>
      </c>
      <c r="D33" s="13">
        <v>775</v>
      </c>
      <c r="E33" s="13">
        <v>667</v>
      </c>
      <c r="F33" s="13">
        <f t="shared" si="6"/>
        <v>2712</v>
      </c>
      <c r="G33" s="1">
        <f t="shared" si="5"/>
        <v>0.11170147040652416</v>
      </c>
      <c r="I33" s="3"/>
      <c r="J33" s="3"/>
      <c r="K33" s="3"/>
      <c r="L33" s="3"/>
      <c r="M33" s="3"/>
      <c r="N33" s="1"/>
    </row>
    <row r="34" spans="1:14" x14ac:dyDescent="0.25">
      <c r="A34" s="10" t="s">
        <v>56</v>
      </c>
      <c r="B34" s="13">
        <v>139</v>
      </c>
      <c r="C34" s="13">
        <v>152</v>
      </c>
      <c r="D34" s="13">
        <v>165</v>
      </c>
      <c r="E34" s="13">
        <v>121</v>
      </c>
      <c r="F34" s="13">
        <f t="shared" si="6"/>
        <v>577</v>
      </c>
      <c r="G34" s="1">
        <f t="shared" si="5"/>
        <v>2.3765393961860042E-2</v>
      </c>
      <c r="I34" s="3"/>
      <c r="J34" s="3"/>
      <c r="K34" s="3"/>
      <c r="L34" s="3"/>
      <c r="M34" s="3"/>
      <c r="N34" s="1"/>
    </row>
    <row r="35" spans="1:14" x14ac:dyDescent="0.25">
      <c r="A35" s="10" t="s">
        <v>57</v>
      </c>
      <c r="B35" s="13">
        <v>0</v>
      </c>
      <c r="C35" s="13">
        <v>0</v>
      </c>
      <c r="D35" s="13">
        <v>0</v>
      </c>
      <c r="E35" s="13">
        <v>0</v>
      </c>
      <c r="F35" s="13">
        <f t="shared" si="6"/>
        <v>0</v>
      </c>
      <c r="G35" s="1">
        <f t="shared" si="5"/>
        <v>0</v>
      </c>
      <c r="I35" s="3"/>
      <c r="J35" s="3"/>
      <c r="K35" s="3"/>
      <c r="L35" s="3"/>
      <c r="M35" s="3"/>
      <c r="N35" s="1"/>
    </row>
    <row r="36" spans="1:14" x14ac:dyDescent="0.25">
      <c r="A36" s="10" t="s">
        <v>58</v>
      </c>
      <c r="B36" s="13">
        <v>18</v>
      </c>
      <c r="C36" s="13">
        <v>21</v>
      </c>
      <c r="D36" s="13">
        <v>17</v>
      </c>
      <c r="E36" s="13">
        <v>19</v>
      </c>
      <c r="F36" s="13">
        <f t="shared" si="6"/>
        <v>75</v>
      </c>
      <c r="G36" s="1">
        <f t="shared" si="5"/>
        <v>3.0890893364636106E-3</v>
      </c>
      <c r="I36" s="3"/>
      <c r="J36" s="3"/>
      <c r="K36" s="3"/>
      <c r="L36" s="3"/>
      <c r="M36" s="3"/>
      <c r="N36" s="3"/>
    </row>
    <row r="37" spans="1:14" x14ac:dyDescent="0.25">
      <c r="A37" s="10" t="s">
        <v>59</v>
      </c>
      <c r="B37" s="13">
        <v>13</v>
      </c>
      <c r="C37" s="13">
        <v>47</v>
      </c>
      <c r="D37" s="13">
        <v>60</v>
      </c>
      <c r="E37" s="13">
        <v>42</v>
      </c>
      <c r="F37" s="13">
        <f t="shared" si="6"/>
        <v>162</v>
      </c>
      <c r="G37" s="1">
        <f t="shared" si="5"/>
        <v>6.6724329667613991E-3</v>
      </c>
      <c r="I37" s="3"/>
      <c r="J37" s="3"/>
      <c r="K37" s="3"/>
      <c r="L37" s="3"/>
      <c r="M37" s="3"/>
      <c r="N37" s="1"/>
    </row>
    <row r="38" spans="1:14" x14ac:dyDescent="0.25">
      <c r="A38" s="10" t="s">
        <v>60</v>
      </c>
      <c r="B38" s="13">
        <v>0</v>
      </c>
      <c r="C38" s="13">
        <v>0</v>
      </c>
      <c r="D38" s="13">
        <v>0</v>
      </c>
      <c r="E38" s="13">
        <v>0</v>
      </c>
      <c r="F38" s="13">
        <f t="shared" si="6"/>
        <v>0</v>
      </c>
      <c r="G38" s="1">
        <f t="shared" si="5"/>
        <v>0</v>
      </c>
      <c r="I38" s="3"/>
      <c r="J38" s="3"/>
      <c r="K38" s="3"/>
      <c r="L38" s="3"/>
      <c r="M38" s="3"/>
      <c r="N38" s="1"/>
    </row>
    <row r="39" spans="1:14" x14ac:dyDescent="0.25">
      <c r="A39" s="10" t="s">
        <v>61</v>
      </c>
      <c r="B39" s="13">
        <v>0</v>
      </c>
      <c r="C39" s="13">
        <v>0</v>
      </c>
      <c r="D39" s="13">
        <v>0</v>
      </c>
      <c r="E39" s="13">
        <v>0</v>
      </c>
      <c r="F39" s="13">
        <f t="shared" si="6"/>
        <v>0</v>
      </c>
      <c r="G39" s="1">
        <f t="shared" si="5"/>
        <v>0</v>
      </c>
      <c r="I39" s="3"/>
      <c r="J39" s="3"/>
      <c r="K39" s="3"/>
      <c r="L39" s="3"/>
      <c r="M39" s="3"/>
      <c r="N39" s="1"/>
    </row>
    <row r="40" spans="1:14" x14ac:dyDescent="0.25">
      <c r="A40" s="10" t="s">
        <v>62</v>
      </c>
      <c r="B40" s="13">
        <v>136</v>
      </c>
      <c r="C40" s="13">
        <v>113</v>
      </c>
      <c r="D40" s="13">
        <v>174</v>
      </c>
      <c r="E40" s="13">
        <v>143</v>
      </c>
      <c r="F40" s="13">
        <f t="shared" si="6"/>
        <v>566</v>
      </c>
      <c r="G40" s="1">
        <f t="shared" si="5"/>
        <v>2.3312327525845382E-2</v>
      </c>
      <c r="I40" s="3"/>
      <c r="J40" s="3"/>
      <c r="K40" s="3"/>
      <c r="L40" s="3"/>
      <c r="M40" s="3"/>
      <c r="N40" s="1"/>
    </row>
    <row r="41" spans="1:14" x14ac:dyDescent="0.25">
      <c r="A41" s="10" t="s">
        <v>40</v>
      </c>
      <c r="B41" s="13">
        <v>1495</v>
      </c>
      <c r="C41" s="13">
        <v>1707</v>
      </c>
      <c r="D41" s="13">
        <v>1956</v>
      </c>
      <c r="E41" s="13">
        <v>1831</v>
      </c>
      <c r="F41" s="13">
        <f t="shared" si="6"/>
        <v>6989</v>
      </c>
      <c r="G41" s="1">
        <f t="shared" si="5"/>
        <v>0.28786193830058898</v>
      </c>
      <c r="I41" s="3"/>
      <c r="J41" s="3"/>
      <c r="K41" s="3"/>
      <c r="L41" s="3"/>
      <c r="M41" s="3"/>
      <c r="N41" s="1"/>
    </row>
    <row r="42" spans="1:14" x14ac:dyDescent="0.25">
      <c r="A42" s="6" t="s">
        <v>4</v>
      </c>
      <c r="B42" s="7">
        <f>SUBTOTAL(109,B5:B29,B31:B41)</f>
        <v>5164</v>
      </c>
      <c r="C42" s="7">
        <f t="shared" ref="C42:F42" si="7">SUBTOTAL(109,C5:C29,C31:C41)</f>
        <v>5645</v>
      </c>
      <c r="D42" s="7">
        <f t="shared" si="7"/>
        <v>6871</v>
      </c>
      <c r="E42" s="7">
        <f t="shared" si="7"/>
        <v>6601</v>
      </c>
      <c r="F42" s="7">
        <f t="shared" si="7"/>
        <v>24279</v>
      </c>
      <c r="G42" s="8">
        <f t="shared" si="5"/>
        <v>1</v>
      </c>
      <c r="I42" s="3"/>
      <c r="J42" s="3"/>
      <c r="K42" s="3"/>
      <c r="L42" s="3"/>
      <c r="M42" s="3"/>
      <c r="N42" s="1"/>
    </row>
    <row r="43" spans="1:14" ht="49.5" customHeight="1" x14ac:dyDescent="0.25">
      <c r="A43" s="34" t="s">
        <v>38</v>
      </c>
      <c r="B43" s="35"/>
      <c r="C43" s="35"/>
      <c r="D43" s="35"/>
      <c r="E43" s="35"/>
      <c r="F43" s="35"/>
      <c r="G43" s="36"/>
    </row>
    <row r="44" spans="1:14" x14ac:dyDescent="0.25">
      <c r="A44" s="37"/>
      <c r="B44" s="37"/>
      <c r="C44" s="37"/>
      <c r="D44" s="37"/>
      <c r="E44" s="37"/>
      <c r="F44" s="37"/>
      <c r="G44" s="37"/>
    </row>
    <row r="45" spans="1:14" s="10" customFormat="1" x14ac:dyDescent="0.25">
      <c r="A45" s="4" t="s">
        <v>29</v>
      </c>
      <c r="B45" s="3" t="s">
        <v>0</v>
      </c>
      <c r="C45" s="3" t="s">
        <v>1</v>
      </c>
      <c r="D45" s="3" t="s">
        <v>2</v>
      </c>
      <c r="E45" s="3" t="s">
        <v>3</v>
      </c>
      <c r="F45" s="3" t="s">
        <v>4</v>
      </c>
      <c r="G45" s="3" t="s">
        <v>16</v>
      </c>
    </row>
    <row r="46" spans="1:14" x14ac:dyDescent="0.25">
      <c r="A46" s="4" t="s">
        <v>22</v>
      </c>
      <c r="B46" s="3">
        <v>1283</v>
      </c>
      <c r="C46" s="3">
        <v>1424</v>
      </c>
      <c r="D46" s="3">
        <v>1605</v>
      </c>
      <c r="E46" s="3">
        <v>1492</v>
      </c>
      <c r="F46" s="3">
        <f>SUM(B46:E46)</f>
        <v>5804</v>
      </c>
      <c r="G46" s="1">
        <f>F46/$F$49</f>
        <v>0.70763228480858331</v>
      </c>
    </row>
    <row r="47" spans="1:14" x14ac:dyDescent="0.25">
      <c r="A47" s="4" t="s">
        <v>23</v>
      </c>
      <c r="B47" s="3">
        <v>545</v>
      </c>
      <c r="C47" s="3">
        <v>588</v>
      </c>
      <c r="D47" s="3">
        <v>638</v>
      </c>
      <c r="E47" s="3">
        <v>591</v>
      </c>
      <c r="F47" s="3">
        <f t="shared" ref="F47:F48" si="8">SUM(B47:E47)</f>
        <v>2362</v>
      </c>
      <c r="G47" s="1">
        <f>F47/$F$49</f>
        <v>0.28797854181906851</v>
      </c>
    </row>
    <row r="48" spans="1:14" x14ac:dyDescent="0.25">
      <c r="A48" s="4" t="s">
        <v>24</v>
      </c>
      <c r="B48" s="3">
        <v>12</v>
      </c>
      <c r="C48" s="3">
        <v>9</v>
      </c>
      <c r="D48" s="3">
        <v>7</v>
      </c>
      <c r="E48" s="3">
        <v>8</v>
      </c>
      <c r="F48" s="3">
        <f t="shared" si="8"/>
        <v>36</v>
      </c>
      <c r="G48" s="1">
        <f>F48/$F$49</f>
        <v>4.3891733723482075E-3</v>
      </c>
    </row>
    <row r="49" spans="1:7" x14ac:dyDescent="0.25">
      <c r="A49" s="6" t="s">
        <v>4</v>
      </c>
      <c r="B49" s="7">
        <f>SUM(B46:B48)</f>
        <v>1840</v>
      </c>
      <c r="C49" s="7">
        <f t="shared" ref="C49:F49" si="9">SUM(C46:C48)</f>
        <v>2021</v>
      </c>
      <c r="D49" s="7">
        <f t="shared" si="9"/>
        <v>2250</v>
      </c>
      <c r="E49" s="7">
        <f t="shared" si="9"/>
        <v>2091</v>
      </c>
      <c r="F49" s="7">
        <f t="shared" si="9"/>
        <v>8202</v>
      </c>
      <c r="G49" s="8">
        <f>SUBTOTAL(109,G46:G48)</f>
        <v>1</v>
      </c>
    </row>
    <row r="50" spans="1:7" x14ac:dyDescent="0.25">
      <c r="A50" s="37"/>
      <c r="B50" s="37"/>
      <c r="C50" s="37"/>
      <c r="D50" s="37"/>
      <c r="E50" s="37"/>
      <c r="F50" s="37"/>
      <c r="G50" s="37"/>
    </row>
    <row r="51" spans="1:7" x14ac:dyDescent="0.25">
      <c r="A51" s="4" t="s">
        <v>30</v>
      </c>
      <c r="B51" s="3" t="s">
        <v>0</v>
      </c>
      <c r="C51" s="3" t="s">
        <v>1</v>
      </c>
      <c r="D51" s="3" t="s">
        <v>2</v>
      </c>
      <c r="E51" s="3" t="s">
        <v>3</v>
      </c>
      <c r="F51" s="3" t="s">
        <v>4</v>
      </c>
      <c r="G51" s="3" t="s">
        <v>16</v>
      </c>
    </row>
    <row r="52" spans="1:7" x14ac:dyDescent="0.25">
      <c r="A52" s="4" t="s">
        <v>25</v>
      </c>
      <c r="B52" s="3">
        <v>29</v>
      </c>
      <c r="C52" s="3">
        <v>28</v>
      </c>
      <c r="D52" s="3">
        <v>18</v>
      </c>
      <c r="E52" s="3">
        <v>32</v>
      </c>
      <c r="F52" s="3">
        <f>SUM(B52:E52)</f>
        <v>107</v>
      </c>
      <c r="G52" s="1">
        <f>F52/$F$57</f>
        <v>1.3045598634479395E-2</v>
      </c>
    </row>
    <row r="53" spans="1:7" x14ac:dyDescent="0.25">
      <c r="A53" s="4" t="s">
        <v>26</v>
      </c>
      <c r="B53" s="3">
        <v>908</v>
      </c>
      <c r="C53" s="3">
        <v>941</v>
      </c>
      <c r="D53" s="3">
        <v>1102</v>
      </c>
      <c r="E53" s="3">
        <v>1018</v>
      </c>
      <c r="F53" s="3">
        <f t="shared" ref="F53:F58" si="10">SUM(B53:E53)</f>
        <v>3969</v>
      </c>
      <c r="G53" s="1">
        <f>F53/$F$57</f>
        <v>0.48390636430138989</v>
      </c>
    </row>
    <row r="54" spans="1:7" x14ac:dyDescent="0.25">
      <c r="A54" s="4" t="s">
        <v>27</v>
      </c>
      <c r="B54" s="3">
        <v>13</v>
      </c>
      <c r="C54" s="3">
        <v>8</v>
      </c>
      <c r="D54" s="3">
        <v>10</v>
      </c>
      <c r="E54" s="3">
        <v>11</v>
      </c>
      <c r="F54" s="3">
        <f t="shared" si="10"/>
        <v>42</v>
      </c>
      <c r="G54" s="1">
        <f>F54/$F$57</f>
        <v>5.1207022677395757E-3</v>
      </c>
    </row>
    <row r="55" spans="1:7" x14ac:dyDescent="0.25">
      <c r="A55" s="10" t="s">
        <v>28</v>
      </c>
      <c r="B55" s="3">
        <v>105</v>
      </c>
      <c r="C55" s="3">
        <v>110</v>
      </c>
      <c r="D55" s="3">
        <v>95</v>
      </c>
      <c r="E55" s="3">
        <v>122</v>
      </c>
      <c r="F55" s="3">
        <f t="shared" si="10"/>
        <v>432</v>
      </c>
      <c r="G55" s="1">
        <f>F55/$F$57</f>
        <v>5.267008046817849E-2</v>
      </c>
    </row>
    <row r="56" spans="1:7" x14ac:dyDescent="0.25">
      <c r="A56" s="5" t="s">
        <v>35</v>
      </c>
      <c r="B56" s="3">
        <v>785</v>
      </c>
      <c r="C56" s="3">
        <v>934</v>
      </c>
      <c r="D56" s="3">
        <v>1025</v>
      </c>
      <c r="E56" s="3">
        <v>908</v>
      </c>
      <c r="F56" s="3">
        <f t="shared" si="10"/>
        <v>3652</v>
      </c>
      <c r="G56" s="1">
        <f>F56/$F$57</f>
        <v>0.44525725432821261</v>
      </c>
    </row>
    <row r="57" spans="1:7" x14ac:dyDescent="0.25">
      <c r="A57" s="6" t="s">
        <v>4</v>
      </c>
      <c r="B57" s="7">
        <f>SUM(B52:B56)</f>
        <v>1840</v>
      </c>
      <c r="C57" s="7">
        <f t="shared" ref="C57:F57" si="11">SUM(C52:C56)</f>
        <v>2021</v>
      </c>
      <c r="D57" s="7">
        <f t="shared" si="11"/>
        <v>2250</v>
      </c>
      <c r="E57" s="7">
        <f t="shared" si="11"/>
        <v>2091</v>
      </c>
      <c r="F57" s="7">
        <f t="shared" si="11"/>
        <v>8202</v>
      </c>
      <c r="G57" s="8">
        <f>SUBTOTAL(109,G52:G56)</f>
        <v>0.99999999999999989</v>
      </c>
    </row>
    <row r="58" spans="1:7" x14ac:dyDescent="0.25">
      <c r="A58" s="15" t="s">
        <v>41</v>
      </c>
      <c r="B58" s="16">
        <v>111</v>
      </c>
      <c r="C58" s="16">
        <v>137</v>
      </c>
      <c r="D58" s="16">
        <v>173</v>
      </c>
      <c r="E58" s="16">
        <v>145</v>
      </c>
      <c r="F58" s="17">
        <f t="shared" si="10"/>
        <v>566</v>
      </c>
      <c r="G58" s="14"/>
    </row>
    <row r="59" spans="1:7" ht="62.25" customHeight="1" x14ac:dyDescent="0.25">
      <c r="A59" s="38" t="s">
        <v>64</v>
      </c>
      <c r="B59" s="38"/>
      <c r="C59" s="38"/>
      <c r="D59" s="38"/>
      <c r="E59" s="38"/>
      <c r="F59" s="38"/>
      <c r="G59" s="38"/>
    </row>
    <row r="60" spans="1:7" x14ac:dyDescent="0.25">
      <c r="A60" s="37"/>
      <c r="B60" s="37"/>
      <c r="C60" s="37"/>
      <c r="D60" s="37"/>
      <c r="E60" s="37"/>
      <c r="F60" s="37"/>
      <c r="G60" s="37"/>
    </row>
    <row r="61" spans="1:7" s="10" customFormat="1" x14ac:dyDescent="0.25">
      <c r="A61" s="4" t="s">
        <v>31</v>
      </c>
      <c r="B61" s="3" t="s">
        <v>0</v>
      </c>
      <c r="C61" s="3" t="s">
        <v>1</v>
      </c>
      <c r="D61" s="3" t="s">
        <v>2</v>
      </c>
      <c r="E61" s="3" t="s">
        <v>3</v>
      </c>
      <c r="F61" s="3" t="s">
        <v>4</v>
      </c>
      <c r="G61" s="3" t="s">
        <v>16</v>
      </c>
    </row>
    <row r="62" spans="1:7" x14ac:dyDescent="0.25">
      <c r="A62" s="4" t="s">
        <v>22</v>
      </c>
      <c r="B62" s="3">
        <v>897</v>
      </c>
      <c r="C62" s="3">
        <v>955</v>
      </c>
      <c r="D62" s="3">
        <v>1414</v>
      </c>
      <c r="E62" s="3">
        <v>1485</v>
      </c>
      <c r="F62" s="3">
        <f>SUM(B62:E62)</f>
        <v>4751</v>
      </c>
      <c r="G62" s="1">
        <f t="shared" ref="G62:G65" si="12">F62/$F$65</f>
        <v>0.47662520064205455</v>
      </c>
    </row>
    <row r="63" spans="1:7" x14ac:dyDescent="0.25">
      <c r="A63" s="4" t="s">
        <v>23</v>
      </c>
      <c r="B63" s="3">
        <v>993</v>
      </c>
      <c r="C63" s="3">
        <v>1061</v>
      </c>
      <c r="D63" s="3">
        <v>1521</v>
      </c>
      <c r="E63" s="3">
        <v>1609</v>
      </c>
      <c r="F63" s="3">
        <f t="shared" ref="F63:F64" si="13">SUM(B63:E63)</f>
        <v>5184</v>
      </c>
      <c r="G63" s="1">
        <f t="shared" si="12"/>
        <v>0.5200642054574639</v>
      </c>
    </row>
    <row r="64" spans="1:7" x14ac:dyDescent="0.25">
      <c r="A64" s="4" t="s">
        <v>24</v>
      </c>
      <c r="B64" s="3">
        <v>5</v>
      </c>
      <c r="C64" s="3">
        <v>3</v>
      </c>
      <c r="D64" s="3">
        <v>7</v>
      </c>
      <c r="E64" s="3">
        <v>18</v>
      </c>
      <c r="F64" s="3">
        <f t="shared" si="13"/>
        <v>33</v>
      </c>
      <c r="G64" s="1">
        <f t="shared" si="12"/>
        <v>3.310593900481541E-3</v>
      </c>
    </row>
    <row r="65" spans="1:24" x14ac:dyDescent="0.25">
      <c r="A65" s="6" t="s">
        <v>4</v>
      </c>
      <c r="B65" s="7">
        <f>SUM(B62:B64)</f>
        <v>1895</v>
      </c>
      <c r="C65" s="7">
        <f t="shared" ref="C65:F65" si="14">SUM(C62:C64)</f>
        <v>2019</v>
      </c>
      <c r="D65" s="7">
        <f t="shared" si="14"/>
        <v>2942</v>
      </c>
      <c r="E65" s="7">
        <f t="shared" si="14"/>
        <v>3112</v>
      </c>
      <c r="F65" s="7">
        <f t="shared" si="14"/>
        <v>9968</v>
      </c>
      <c r="G65" s="8">
        <f t="shared" si="12"/>
        <v>1</v>
      </c>
    </row>
    <row r="66" spans="1:24" x14ac:dyDescent="0.25">
      <c r="A66" s="37"/>
      <c r="B66" s="37"/>
      <c r="C66" s="37"/>
      <c r="D66" s="37"/>
      <c r="E66" s="37"/>
      <c r="F66" s="37"/>
      <c r="G66" s="37"/>
    </row>
    <row r="67" spans="1:24" x14ac:dyDescent="0.25">
      <c r="A67" s="4" t="s">
        <v>32</v>
      </c>
      <c r="B67" s="3" t="s">
        <v>0</v>
      </c>
      <c r="C67" s="3" t="s">
        <v>1</v>
      </c>
      <c r="D67" s="3" t="s">
        <v>2</v>
      </c>
      <c r="E67" s="3" t="s">
        <v>3</v>
      </c>
      <c r="F67" s="3" t="s">
        <v>4</v>
      </c>
      <c r="G67" s="3" t="s">
        <v>16</v>
      </c>
    </row>
    <row r="68" spans="1:24" x14ac:dyDescent="0.25">
      <c r="A68" s="4" t="s">
        <v>25</v>
      </c>
      <c r="B68" s="3">
        <v>62</v>
      </c>
      <c r="C68" s="3">
        <v>78</v>
      </c>
      <c r="D68" s="3">
        <v>112</v>
      </c>
      <c r="E68" s="3">
        <v>124</v>
      </c>
      <c r="F68" s="3">
        <f>SUM(B68:E68)</f>
        <v>376</v>
      </c>
      <c r="G68" s="1">
        <f t="shared" ref="G68:G74" si="15">F68/F$73</f>
        <v>3.77207062600321E-2</v>
      </c>
    </row>
    <row r="69" spans="1:24" x14ac:dyDescent="0.25">
      <c r="A69" s="4" t="s">
        <v>26</v>
      </c>
      <c r="B69" s="3">
        <v>380</v>
      </c>
      <c r="C69" s="3">
        <v>404</v>
      </c>
      <c r="D69" s="3">
        <v>533</v>
      </c>
      <c r="E69" s="3">
        <v>572</v>
      </c>
      <c r="F69" s="3">
        <f t="shared" ref="F69:F74" si="16">SUM(B69:E69)</f>
        <v>1889</v>
      </c>
      <c r="G69" s="1">
        <f t="shared" si="15"/>
        <v>0.1895064205457464</v>
      </c>
      <c r="H69" s="2"/>
      <c r="I69" s="2"/>
      <c r="J69" s="2"/>
      <c r="K69" s="2"/>
      <c r="L69" s="2"/>
      <c r="M69" s="2"/>
      <c r="N69" s="2"/>
      <c r="O69" s="2"/>
      <c r="P69" s="2"/>
      <c r="Q69" s="2"/>
      <c r="R69" s="2"/>
      <c r="S69" s="2"/>
      <c r="T69" s="2"/>
      <c r="U69" s="2"/>
      <c r="V69" s="2"/>
      <c r="W69" s="2"/>
      <c r="X69" s="2"/>
    </row>
    <row r="70" spans="1:24" x14ac:dyDescent="0.25">
      <c r="A70" s="4" t="s">
        <v>27</v>
      </c>
      <c r="B70" s="3">
        <v>2</v>
      </c>
      <c r="C70" s="3">
        <v>7</v>
      </c>
      <c r="D70" s="3">
        <v>10</v>
      </c>
      <c r="E70" s="3">
        <v>10</v>
      </c>
      <c r="F70" s="3">
        <f t="shared" si="16"/>
        <v>29</v>
      </c>
      <c r="G70" s="1">
        <f t="shared" si="15"/>
        <v>2.9093097913322633E-3</v>
      </c>
    </row>
    <row r="71" spans="1:24" x14ac:dyDescent="0.25">
      <c r="A71" s="10" t="s">
        <v>28</v>
      </c>
      <c r="B71" s="3">
        <v>266</v>
      </c>
      <c r="C71" s="3">
        <v>250</v>
      </c>
      <c r="D71" s="3">
        <v>387</v>
      </c>
      <c r="E71" s="3">
        <v>396</v>
      </c>
      <c r="F71" s="3">
        <f t="shared" si="16"/>
        <v>1299</v>
      </c>
      <c r="G71" s="1">
        <f t="shared" si="15"/>
        <v>0.13031701444622792</v>
      </c>
    </row>
    <row r="72" spans="1:24" x14ac:dyDescent="0.25">
      <c r="A72" s="5" t="s">
        <v>35</v>
      </c>
      <c r="B72" s="3">
        <v>1185</v>
      </c>
      <c r="C72" s="3">
        <v>1280</v>
      </c>
      <c r="D72" s="3">
        <v>1900</v>
      </c>
      <c r="E72" s="3">
        <v>2010</v>
      </c>
      <c r="F72" s="3">
        <f t="shared" si="16"/>
        <v>6375</v>
      </c>
      <c r="G72" s="1">
        <f t="shared" si="15"/>
        <v>0.6395465489566613</v>
      </c>
    </row>
    <row r="73" spans="1:24" x14ac:dyDescent="0.25">
      <c r="A73" s="6" t="s">
        <v>4</v>
      </c>
      <c r="B73" s="7">
        <f>SUM(B68:B72)</f>
        <v>1895</v>
      </c>
      <c r="C73" s="7">
        <f t="shared" ref="C73:F73" si="17">SUM(C68:C72)</f>
        <v>2019</v>
      </c>
      <c r="D73" s="7">
        <f t="shared" si="17"/>
        <v>2942</v>
      </c>
      <c r="E73" s="7">
        <f t="shared" si="17"/>
        <v>3112</v>
      </c>
      <c r="F73" s="7">
        <f t="shared" si="17"/>
        <v>9968</v>
      </c>
      <c r="G73" s="8">
        <f t="shared" si="15"/>
        <v>1</v>
      </c>
    </row>
    <row r="74" spans="1:24" x14ac:dyDescent="0.25">
      <c r="A74" s="15" t="s">
        <v>41</v>
      </c>
      <c r="B74" s="16">
        <v>135</v>
      </c>
      <c r="C74" s="16">
        <v>148</v>
      </c>
      <c r="D74" s="16">
        <v>175</v>
      </c>
      <c r="E74" s="16">
        <v>217</v>
      </c>
      <c r="F74" s="12">
        <f t="shared" si="16"/>
        <v>675</v>
      </c>
      <c r="G74" s="18">
        <f t="shared" si="15"/>
        <v>6.7716693418940613E-2</v>
      </c>
    </row>
    <row r="75" spans="1:24" ht="60.75" customHeight="1" x14ac:dyDescent="0.25">
      <c r="A75" s="38" t="s">
        <v>64</v>
      </c>
      <c r="B75" s="38"/>
      <c r="C75" s="38"/>
      <c r="D75" s="38"/>
      <c r="E75" s="38"/>
      <c r="F75" s="38"/>
      <c r="G75" s="38"/>
    </row>
    <row r="76" spans="1:24" x14ac:dyDescent="0.25">
      <c r="A76" s="37"/>
      <c r="B76" s="37"/>
      <c r="C76" s="37"/>
      <c r="D76" s="37"/>
      <c r="E76" s="37"/>
      <c r="F76" s="37"/>
      <c r="G76" s="37"/>
    </row>
    <row r="77" spans="1:24" x14ac:dyDescent="0.25">
      <c r="A77" s="4" t="s">
        <v>33</v>
      </c>
      <c r="B77" s="3" t="s">
        <v>0</v>
      </c>
      <c r="C77" s="3" t="s">
        <v>1</v>
      </c>
      <c r="D77" s="3" t="s">
        <v>2</v>
      </c>
      <c r="E77" s="3" t="s">
        <v>3</v>
      </c>
      <c r="F77" s="3" t="s">
        <v>4</v>
      </c>
      <c r="G77" s="3" t="s">
        <v>16</v>
      </c>
    </row>
    <row r="78" spans="1:24" x14ac:dyDescent="0.25">
      <c r="A78" s="4" t="s">
        <v>17</v>
      </c>
      <c r="B78" s="3">
        <v>887</v>
      </c>
      <c r="C78" s="3">
        <v>847</v>
      </c>
      <c r="D78" s="3">
        <v>1042</v>
      </c>
      <c r="E78" s="3">
        <v>959</v>
      </c>
      <c r="F78" s="3">
        <f>SUM(B78:E78)</f>
        <v>3735</v>
      </c>
      <c r="G78" s="1">
        <f>F78/$F$85</f>
        <v>0.1549792531120332</v>
      </c>
    </row>
    <row r="79" spans="1:24" x14ac:dyDescent="0.25">
      <c r="A79" s="10" t="s">
        <v>65</v>
      </c>
      <c r="B79" s="22">
        <v>685</v>
      </c>
      <c r="C79" s="22">
        <v>774</v>
      </c>
      <c r="D79" s="22">
        <v>903</v>
      </c>
      <c r="E79" s="22">
        <v>852</v>
      </c>
      <c r="F79" s="22">
        <f>SUM(B79:E79)</f>
        <v>3214</v>
      </c>
      <c r="G79" s="1">
        <f>F79/$F$85</f>
        <v>0.13336099585062242</v>
      </c>
    </row>
    <row r="80" spans="1:24" x14ac:dyDescent="0.25">
      <c r="A80" s="4" t="s">
        <v>18</v>
      </c>
      <c r="B80" s="3">
        <v>397</v>
      </c>
      <c r="C80" s="3">
        <v>509</v>
      </c>
      <c r="D80" s="3">
        <v>583</v>
      </c>
      <c r="E80" s="3">
        <v>603</v>
      </c>
      <c r="F80" s="3">
        <f t="shared" ref="F80:F84" si="18">SUM(B80:E80)</f>
        <v>2092</v>
      </c>
      <c r="G80" s="1">
        <f t="shared" ref="G80:G84" si="19">F80/$F$85</f>
        <v>8.6804979253112036E-2</v>
      </c>
    </row>
    <row r="81" spans="1:7" x14ac:dyDescent="0.25">
      <c r="A81" s="4" t="s">
        <v>19</v>
      </c>
      <c r="B81" s="3">
        <v>851</v>
      </c>
      <c r="C81" s="3">
        <v>1165</v>
      </c>
      <c r="D81" s="3">
        <v>1531</v>
      </c>
      <c r="E81" s="3">
        <v>1235</v>
      </c>
      <c r="F81" s="3">
        <f t="shared" si="18"/>
        <v>4782</v>
      </c>
      <c r="G81" s="1">
        <f t="shared" si="19"/>
        <v>0.19842323651452282</v>
      </c>
    </row>
    <row r="82" spans="1:7" x14ac:dyDescent="0.25">
      <c r="A82" s="4" t="s">
        <v>20</v>
      </c>
      <c r="B82" s="3">
        <v>943</v>
      </c>
      <c r="C82" s="3">
        <v>1020</v>
      </c>
      <c r="D82" s="3">
        <v>1229</v>
      </c>
      <c r="E82" s="3">
        <v>1098</v>
      </c>
      <c r="F82" s="3">
        <f t="shared" si="18"/>
        <v>4290</v>
      </c>
      <c r="G82" s="1">
        <f t="shared" si="19"/>
        <v>0.17800829875518673</v>
      </c>
    </row>
    <row r="83" spans="1:7" x14ac:dyDescent="0.25">
      <c r="A83" s="4" t="s">
        <v>21</v>
      </c>
      <c r="B83" s="3">
        <v>1360</v>
      </c>
      <c r="C83" s="3">
        <v>1267</v>
      </c>
      <c r="D83" s="3">
        <v>1518</v>
      </c>
      <c r="E83" s="3">
        <v>1615</v>
      </c>
      <c r="F83" s="3">
        <f t="shared" si="18"/>
        <v>5760</v>
      </c>
      <c r="G83" s="1">
        <f t="shared" si="19"/>
        <v>0.23900414937759337</v>
      </c>
    </row>
    <row r="84" spans="1:7" x14ac:dyDescent="0.25">
      <c r="A84" s="4" t="s">
        <v>28</v>
      </c>
      <c r="B84" s="3">
        <v>41</v>
      </c>
      <c r="C84" s="3">
        <v>64</v>
      </c>
      <c r="D84" s="3">
        <v>66</v>
      </c>
      <c r="E84" s="3">
        <v>56</v>
      </c>
      <c r="F84" s="3">
        <f t="shared" si="18"/>
        <v>227</v>
      </c>
      <c r="G84" s="1">
        <f t="shared" si="19"/>
        <v>9.4190871369294604E-3</v>
      </c>
    </row>
    <row r="85" spans="1:7" x14ac:dyDescent="0.25">
      <c r="A85" s="6" t="s">
        <v>4</v>
      </c>
      <c r="B85" s="7">
        <f>SUM(B78:B84)</f>
        <v>5164</v>
      </c>
      <c r="C85" s="7">
        <f>SUM(C78:C84)</f>
        <v>5646</v>
      </c>
      <c r="D85" s="7">
        <f>SUM(D78:D84)</f>
        <v>6872</v>
      </c>
      <c r="E85" s="7">
        <f>SUM(E78:E84)</f>
        <v>6418</v>
      </c>
      <c r="F85" s="7">
        <f>SUM(F78:F84)</f>
        <v>24100</v>
      </c>
      <c r="G85" s="8">
        <f>SUBTOTAL(109,G78:G84)</f>
        <v>1.0000000000000002</v>
      </c>
    </row>
    <row r="86" spans="1:7" ht="12" customHeight="1" thickBot="1" x14ac:dyDescent="0.3">
      <c r="A86" s="32"/>
      <c r="B86" s="32"/>
      <c r="C86" s="32"/>
      <c r="D86" s="32"/>
      <c r="E86" s="32"/>
      <c r="F86" s="32"/>
      <c r="G86" s="32"/>
    </row>
    <row r="87" spans="1:7" ht="53.25" customHeight="1" thickBot="1" x14ac:dyDescent="0.3">
      <c r="A87" s="29" t="s">
        <v>67</v>
      </c>
      <c r="B87" s="30"/>
      <c r="C87" s="30"/>
      <c r="D87" s="30"/>
      <c r="E87" s="30"/>
      <c r="F87" s="30"/>
      <c r="G87" s="3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2022-01-19T15:50:47Z</dcterms:modified>
</cp:coreProperties>
</file>