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pdaac\Desktop\"/>
    </mc:Choice>
  </mc:AlternateContent>
  <xr:revisionPtr revIDLastSave="0" documentId="8_{663B079B-87BE-4E4A-849C-A53FD3FDEFBD}" xr6:coauthVersionLast="47" xr6:coauthVersionMax="47" xr10:uidLastSave="{00000000-0000-0000-0000-000000000000}"/>
  <bookViews>
    <workbookView xWindow="-120" yWindow="-120" windowWidth="29040" windowHeight="15720" xr2:uid="{00000000-000D-0000-FFFF-FFFF00000000}"/>
  </bookViews>
  <sheets>
    <sheet name="Traffic Stop 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 l="1"/>
  <c r="D47" i="1"/>
  <c r="C47" i="1"/>
  <c r="B47" i="1"/>
  <c r="F46" i="1"/>
  <c r="F45" i="1"/>
  <c r="F44" i="1"/>
  <c r="F43" i="1"/>
  <c r="F42" i="1"/>
  <c r="F41" i="1"/>
  <c r="E38" i="1"/>
  <c r="D38" i="1"/>
  <c r="C38" i="1"/>
  <c r="B38" i="1"/>
  <c r="F37" i="1"/>
  <c r="F36" i="1"/>
  <c r="F35" i="1"/>
  <c r="E31" i="1"/>
  <c r="D31" i="1"/>
  <c r="C31" i="1"/>
  <c r="B31" i="1"/>
  <c r="F30" i="1"/>
  <c r="F29" i="1"/>
  <c r="F28" i="1"/>
  <c r="F27" i="1"/>
  <c r="F26" i="1"/>
  <c r="F25" i="1"/>
  <c r="E22" i="1"/>
  <c r="D22" i="1"/>
  <c r="C22" i="1"/>
  <c r="B22" i="1"/>
  <c r="F21" i="1"/>
  <c r="F20" i="1"/>
  <c r="F19" i="1"/>
  <c r="E15" i="1"/>
  <c r="D14" i="1"/>
  <c r="C14" i="1"/>
  <c r="B14" i="1"/>
  <c r="F14" i="1" s="1"/>
  <c r="D13" i="1"/>
  <c r="C13" i="1"/>
  <c r="B13" i="1"/>
  <c r="F13" i="1" s="1"/>
  <c r="D12" i="1"/>
  <c r="C12" i="1"/>
  <c r="B12" i="1"/>
  <c r="F12" i="1" s="1"/>
  <c r="D11" i="1"/>
  <c r="C11" i="1"/>
  <c r="B11" i="1"/>
  <c r="F11" i="1" s="1"/>
  <c r="D10" i="1"/>
  <c r="C10" i="1"/>
  <c r="B10" i="1"/>
  <c r="F10" i="1" s="1"/>
  <c r="D9" i="1"/>
  <c r="D15" i="1" s="1"/>
  <c r="C9" i="1"/>
  <c r="C15" i="1" s="1"/>
  <c r="B9" i="1"/>
  <c r="E6" i="1"/>
  <c r="D5" i="1"/>
  <c r="C5" i="1"/>
  <c r="B5" i="1"/>
  <c r="F5" i="1" s="1"/>
  <c r="D4" i="1"/>
  <c r="C4" i="1"/>
  <c r="B4" i="1"/>
  <c r="F4" i="1" s="1"/>
  <c r="D3" i="1"/>
  <c r="D6" i="1" s="1"/>
  <c r="C3" i="1"/>
  <c r="C6" i="1" s="1"/>
  <c r="B3" i="1"/>
  <c r="B6" i="1" l="1"/>
  <c r="F3" i="1"/>
  <c r="B15" i="1"/>
  <c r="F9" i="1"/>
  <c r="F22" i="1"/>
  <c r="G19" i="1"/>
  <c r="G20" i="1"/>
  <c r="G21" i="1"/>
  <c r="F31" i="1"/>
  <c r="G25" i="1"/>
  <c r="G26" i="1"/>
  <c r="G27" i="1"/>
  <c r="G28" i="1"/>
  <c r="G29" i="1"/>
  <c r="G30" i="1"/>
  <c r="F38" i="1"/>
  <c r="G35" i="1"/>
  <c r="G36" i="1"/>
  <c r="G37" i="1"/>
  <c r="F47" i="1"/>
  <c r="G41" i="1"/>
  <c r="G42" i="1"/>
  <c r="G43" i="1"/>
  <c r="G44" i="1"/>
  <c r="G45" i="1"/>
  <c r="G46" i="1"/>
  <c r="G47" i="1" l="1"/>
  <c r="G38" i="1"/>
  <c r="G31" i="1"/>
  <c r="G22" i="1"/>
  <c r="F15" i="1"/>
  <c r="G9" i="1"/>
  <c r="F6" i="1"/>
  <c r="G3" i="1"/>
  <c r="G6" i="1" l="1"/>
  <c r="G4" i="1"/>
  <c r="G5" i="1"/>
  <c r="G15" i="1"/>
  <c r="G10" i="1"/>
  <c r="G11" i="1"/>
  <c r="G12" i="1"/>
  <c r="G13" i="1"/>
  <c r="G14" i="1"/>
</calcChain>
</file>

<file path=xl/sharedStrings.xml><?xml version="1.0" encoding="utf-8"?>
<sst xmlns="http://schemas.openxmlformats.org/spreadsheetml/2006/main" count="79" uniqueCount="21">
  <si>
    <t>All Traffic Stops</t>
  </si>
  <si>
    <t>Sex</t>
  </si>
  <si>
    <t>Q1</t>
  </si>
  <si>
    <t>Q2</t>
  </si>
  <si>
    <t>Q3</t>
  </si>
  <si>
    <t>Q4</t>
  </si>
  <si>
    <t>Total</t>
  </si>
  <si>
    <t>%</t>
  </si>
  <si>
    <t>Male</t>
  </si>
  <si>
    <t>Female</t>
  </si>
  <si>
    <t>Unknown</t>
  </si>
  <si>
    <t>Race</t>
  </si>
  <si>
    <t>Asian</t>
  </si>
  <si>
    <t>African-American</t>
  </si>
  <si>
    <t>Hispanic</t>
  </si>
  <si>
    <t>Native American</t>
  </si>
  <si>
    <t>Other</t>
  </si>
  <si>
    <t>Caucasian</t>
  </si>
  <si>
    <t>Citations Issued</t>
  </si>
  <si>
    <t>Warnings Issued</t>
  </si>
  <si>
    <t>Due to the dynamic nature of data, this information is a snapshot in time as of the creation of this report. The processing of additional records and corrections will be reflected in updates to existing and future sections of this report.   Data generated on: 10/24/2025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</si>
</sst>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Aptos Narrow"/>
      <family val="2"/>
      <scheme val="minor"/>
    </font>
    <font>
      <sz val="11"/>
      <color theme="1"/>
      <name val="Aptos Narrow"/>
      <family val="2"/>
      <scheme val="minor"/>
    </font>
    <font>
      <b/>
      <sz val="12"/>
      <color theme="0"/>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
    <xf numFmtId="0" fontId="0" fillId="0" borderId="0" xfId="0"/>
    <xf numFmtId="0" fontId="0" fillId="0" borderId="0" xfId="0" applyAlignment="1">
      <alignment horizontal="center"/>
    </xf>
    <xf numFmtId="164" fontId="0" fillId="0" borderId="0" xfId="1" applyNumberFormat="1" applyFont="1" applyAlignment="1">
      <alignment horizontal="center"/>
    </xf>
    <xf numFmtId="0" fontId="3" fillId="0" borderId="1" xfId="0" applyFont="1" applyBorder="1"/>
    <xf numFmtId="0" fontId="3" fillId="0" borderId="2" xfId="0" applyFont="1" applyBorder="1" applyAlignment="1">
      <alignment horizontal="center"/>
    </xf>
    <xf numFmtId="164" fontId="3" fillId="0" borderId="3" xfId="1" applyNumberFormat="1" applyFont="1" applyBorder="1" applyAlignment="1">
      <alignment horizontal="center"/>
    </xf>
    <xf numFmtId="164" fontId="3" fillId="0" borderId="3" xfId="0" applyNumberFormat="1" applyFont="1" applyBorder="1" applyAlignment="1">
      <alignment horizontal="center"/>
    </xf>
    <xf numFmtId="0" fontId="2" fillId="2" borderId="0" xfId="0" applyFont="1" applyFill="1" applyAlignment="1">
      <alignment horizontal="center"/>
    </xf>
    <xf numFmtId="0" fontId="0" fillId="0" borderId="0" xfId="0"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2">
    <cellStyle name="Normal" xfId="0" builtinId="0"/>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B5A436-EF92-4245-9B23-1C7AE248D94C}" name="Table3" displayName="Table3" ref="A2:G6" totalsRowShown="0" headerRowDxfId="47" dataDxfId="46">
  <tableColumns count="7">
    <tableColumn id="1" xr3:uid="{BFDF4A95-1A2F-454F-B3F6-11B871E58058}" name="Sex"/>
    <tableColumn id="2" xr3:uid="{CA34730C-08A4-4E72-83F7-CDD966EA6C8C}" name="Q1" dataDxfId="45"/>
    <tableColumn id="3" xr3:uid="{D423F126-EF2D-4B6E-897D-EDC29521E9F1}" name="Q2" dataDxfId="44"/>
    <tableColumn id="4" xr3:uid="{5930FC8F-5E1E-4C71-8FEC-5B46ED0B5543}" name="Q3" dataDxfId="43"/>
    <tableColumn id="5" xr3:uid="{B9917BF9-F281-4DFF-93AB-F8E01093A3D6}" name="Q4" dataDxfId="42"/>
    <tableColumn id="6" xr3:uid="{2E578DDB-B1D0-42DD-BBC7-5E1BA2036B29}" name="Total" dataDxfId="41"/>
    <tableColumn id="7" xr3:uid="{1BEC18F0-B072-463E-8D19-579E1738646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6C2BDE6-7A6F-41EB-9E3D-4E81198004F0}" name="Table4" displayName="Table4" ref="A8:G15" totalsRowShown="0" headerRowDxfId="39" dataDxfId="38">
  <tableColumns count="7">
    <tableColumn id="1" xr3:uid="{FC617277-0723-48A4-BC20-BA33B083B9FF}" name="Race"/>
    <tableColumn id="2" xr3:uid="{8781F617-ED65-4609-8DE5-721F30C7567F}" name="Q1" dataDxfId="37"/>
    <tableColumn id="3" xr3:uid="{760C870B-D04E-444F-8E28-EF74549D76F2}" name="Q2" dataDxfId="36"/>
    <tableColumn id="4" xr3:uid="{3346D87E-16F0-448A-9CEC-C8F21D57D343}" name="Q3" dataDxfId="35"/>
    <tableColumn id="5" xr3:uid="{492CB3AC-6A13-40C1-AFF3-D82490E23FB9}" name="Q4" dataDxfId="34"/>
    <tableColumn id="6" xr3:uid="{FCD888E0-82E2-415B-BAE3-D5BC81529A3A}" name="Total" dataDxfId="33"/>
    <tableColumn id="7" xr3:uid="{4C5D768D-1045-4F6F-A876-23492BE8F213}"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ECF62D-2A5F-483C-8A8E-6993045685A0}" name="Table5" displayName="Table5" ref="A18:G22" totalsRowShown="0" headerRowDxfId="31" dataDxfId="30">
  <tableColumns count="7">
    <tableColumn id="1" xr3:uid="{AA261CE3-CE1F-4053-B386-65625527116D}" name="Sex"/>
    <tableColumn id="2" xr3:uid="{B8207F4C-3C3B-45B1-8EAF-58C2D1B3DB7C}" name="Q1" dataDxfId="29"/>
    <tableColumn id="3" xr3:uid="{AD083EF1-14BB-4E71-ABFF-A188DB0D168A}" name="Q2" dataDxfId="28"/>
    <tableColumn id="4" xr3:uid="{C8FAD63E-CF6E-4009-B801-2CB5F5BF0257}" name="Q3" dataDxfId="27"/>
    <tableColumn id="5" xr3:uid="{787DAAB1-5130-499A-A021-3E9E036755E5}" name="Q4" dataDxfId="26"/>
    <tableColumn id="6" xr3:uid="{A6A40282-08CD-4DE9-BAEC-CE9D04D1674C}" name="Total" dataDxfId="25"/>
    <tableColumn id="7" xr3:uid="{4E496D82-7EF4-41AF-9625-099969E968C4}"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C3075EE-2BA5-4AC7-B0EE-A8C7A040ED41}" name="Table6" displayName="Table6" ref="A24:G31" totalsRowShown="0" headerRowDxfId="23" dataDxfId="22">
  <tableColumns count="7">
    <tableColumn id="1" xr3:uid="{2DC19646-1DFF-44AC-9380-FB06C67FEE51}" name="Race"/>
    <tableColumn id="2" xr3:uid="{50CB31F7-3037-4F73-968B-E32E5C9FE2AD}" name="Q1" dataDxfId="21"/>
    <tableColumn id="3" xr3:uid="{AA130378-DAF7-4577-B286-E7A70D3AE117}" name="Q2" dataDxfId="20"/>
    <tableColumn id="4" xr3:uid="{CCB36117-EB09-4163-BA41-CB8377CAF93E}" name="Q3" dataDxfId="19"/>
    <tableColumn id="5" xr3:uid="{FCFC61D1-8C61-41F6-9C8A-09A978B5240B}" name="Q4" dataDxfId="18"/>
    <tableColumn id="6" xr3:uid="{8AA4F350-BDE5-4B80-9399-5906D06974CE}" name="Total" dataDxfId="17"/>
    <tableColumn id="7" xr3:uid="{745DA4F0-7EB3-4DE6-9C52-6E6F63CC093B}"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34FBEC-CF2A-42F9-86B2-50FE9F8D8AD3}" name="Table7" displayName="Table7" ref="A34:G38" totalsRowShown="0" headerRowDxfId="15" dataDxfId="14">
  <tableColumns count="7">
    <tableColumn id="1" xr3:uid="{D8EF88C0-7004-4509-B6D5-0E025C9ED8BB}" name="Sex"/>
    <tableColumn id="2" xr3:uid="{D2899C0C-1E1E-41AE-ADE8-E13CDDA87003}" name="Q1" dataDxfId="13"/>
    <tableColumn id="3" xr3:uid="{E578E308-D244-4E19-BAB4-03D4048F9A93}" name="Q2" dataDxfId="12"/>
    <tableColumn id="4" xr3:uid="{85F60436-6AE2-4BF2-8C04-A884E694E73A}" name="Q3" dataDxfId="11"/>
    <tableColumn id="5" xr3:uid="{029EFA2E-B5AD-4D55-ACA1-54AD4E313528}" name="Q4" dataDxfId="10"/>
    <tableColumn id="6" xr3:uid="{855B32AA-0320-41CA-BCEC-CF923F5A11A8}" name="Total" dataDxfId="9"/>
    <tableColumn id="7" xr3:uid="{DEDE8378-CDD3-4947-9CD7-7AEFCF238312}"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8DC275-E498-41F7-AAA6-07F49475A145}" name="Table8" displayName="Table8" ref="A40:G47" totalsRowShown="0" headerRowDxfId="7" dataDxfId="6">
  <tableColumns count="7">
    <tableColumn id="1" xr3:uid="{70917FBB-43C9-47AD-8D94-43E5690DAEB5}" name="Race"/>
    <tableColumn id="2" xr3:uid="{3BEB4A51-DDA7-43F0-8228-9CF4F7F1C557}" name="Q1" dataDxfId="5"/>
    <tableColumn id="3" xr3:uid="{032DECA6-CA74-429A-9135-820C14E8E024}" name="Q2" dataDxfId="4"/>
    <tableColumn id="4" xr3:uid="{1F56C46A-3A68-4B66-8452-DAE43A355C31}" name="Q3" dataDxfId="3"/>
    <tableColumn id="5" xr3:uid="{938428EC-E54A-41C2-A070-CB70150C4D2C}" name="Q4" dataDxfId="2"/>
    <tableColumn id="6" xr3:uid="{0C1E50C9-614D-4BBA-8706-C561F746C38A}" name="Total" dataDxfId="1"/>
    <tableColumn id="7" xr3:uid="{9B8275A5-47D4-4811-95B9-043C9E1A55A8}"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workbookViewId="0">
      <selection activeCell="H34" sqref="H34"/>
    </sheetView>
  </sheetViews>
  <sheetFormatPr defaultRowHeight="15" x14ac:dyDescent="0.25"/>
  <cols>
    <col min="1" max="1" width="16.140625" bestFit="1" customWidth="1"/>
  </cols>
  <sheetData>
    <row r="1" spans="1:7" ht="15.75" x14ac:dyDescent="0.25">
      <c r="A1" s="7" t="s">
        <v>0</v>
      </c>
      <c r="B1" s="7"/>
      <c r="C1" s="7"/>
      <c r="D1" s="7"/>
      <c r="E1" s="7"/>
      <c r="F1" s="7"/>
      <c r="G1" s="7"/>
    </row>
    <row r="2" spans="1:7" x14ac:dyDescent="0.25">
      <c r="A2" t="s">
        <v>1</v>
      </c>
      <c r="B2" s="1" t="s">
        <v>2</v>
      </c>
      <c r="C2" s="1" t="s">
        <v>3</v>
      </c>
      <c r="D2" s="1" t="s">
        <v>4</v>
      </c>
      <c r="E2" s="1" t="s">
        <v>5</v>
      </c>
      <c r="F2" s="1" t="s">
        <v>6</v>
      </c>
      <c r="G2" s="1" t="s">
        <v>7</v>
      </c>
    </row>
    <row r="3" spans="1:7" x14ac:dyDescent="0.25">
      <c r="A3" t="s">
        <v>8</v>
      </c>
      <c r="B3" s="1">
        <f>B35+B19</f>
        <v>3538</v>
      </c>
      <c r="C3" s="1">
        <f t="shared" ref="C3:D3" si="0">C35+C19</f>
        <v>3839</v>
      </c>
      <c r="D3" s="1">
        <f t="shared" si="0"/>
        <v>3484</v>
      </c>
      <c r="E3" s="1">
        <v>3018</v>
      </c>
      <c r="F3" s="1">
        <f>SUM(B3:E3)</f>
        <v>13879</v>
      </c>
      <c r="G3" s="2">
        <f>F3/$F$6</f>
        <v>0.62020734650102782</v>
      </c>
    </row>
    <row r="4" spans="1:7" x14ac:dyDescent="0.25">
      <c r="A4" t="s">
        <v>9</v>
      </c>
      <c r="B4" s="1">
        <f t="shared" ref="B4:D5" si="1">B36+B20</f>
        <v>2173</v>
      </c>
      <c r="C4" s="1">
        <f t="shared" si="1"/>
        <v>2342</v>
      </c>
      <c r="D4" s="1">
        <f t="shared" si="1"/>
        <v>2172</v>
      </c>
      <c r="E4" s="1">
        <v>1766</v>
      </c>
      <c r="F4" s="1">
        <f t="shared" ref="F4:F5" si="2">SUM(B4:E4)</f>
        <v>8453</v>
      </c>
      <c r="G4" s="2">
        <f t="shared" ref="G4:G6" si="3">F4/$F$6</f>
        <v>0.37773706318705874</v>
      </c>
    </row>
    <row r="5" spans="1:7" x14ac:dyDescent="0.25">
      <c r="A5" t="s">
        <v>10</v>
      </c>
      <c r="B5" s="1">
        <f t="shared" si="1"/>
        <v>14</v>
      </c>
      <c r="C5" s="1">
        <f t="shared" si="1"/>
        <v>13</v>
      </c>
      <c r="D5" s="1">
        <f t="shared" si="1"/>
        <v>11</v>
      </c>
      <c r="E5" s="1">
        <v>8</v>
      </c>
      <c r="F5" s="1">
        <f t="shared" si="2"/>
        <v>46</v>
      </c>
      <c r="G5" s="2">
        <f t="shared" si="3"/>
        <v>2.0555903119134863E-3</v>
      </c>
    </row>
    <row r="6" spans="1:7" x14ac:dyDescent="0.25">
      <c r="A6" s="3" t="s">
        <v>6</v>
      </c>
      <c r="B6" s="4">
        <f>SUM(B3:B5)</f>
        <v>5725</v>
      </c>
      <c r="C6" s="4">
        <f t="shared" ref="C6:F6" si="4">SUM(C3:C5)</f>
        <v>6194</v>
      </c>
      <c r="D6" s="4">
        <f t="shared" si="4"/>
        <v>5667</v>
      </c>
      <c r="E6" s="4">
        <f t="shared" si="4"/>
        <v>4792</v>
      </c>
      <c r="F6" s="4">
        <f t="shared" si="4"/>
        <v>22378</v>
      </c>
      <c r="G6" s="5">
        <f t="shared" si="3"/>
        <v>1</v>
      </c>
    </row>
    <row r="7" spans="1:7" x14ac:dyDescent="0.25">
      <c r="A7" s="8"/>
      <c r="B7" s="8"/>
      <c r="C7" s="8"/>
      <c r="D7" s="8"/>
      <c r="E7" s="8"/>
      <c r="F7" s="8"/>
      <c r="G7" s="8"/>
    </row>
    <row r="8" spans="1:7" x14ac:dyDescent="0.25">
      <c r="A8" t="s">
        <v>11</v>
      </c>
      <c r="B8" s="1" t="s">
        <v>2</v>
      </c>
      <c r="C8" s="1" t="s">
        <v>3</v>
      </c>
      <c r="D8" s="1" t="s">
        <v>4</v>
      </c>
      <c r="E8" s="1" t="s">
        <v>5</v>
      </c>
      <c r="F8" s="1" t="s">
        <v>6</v>
      </c>
      <c r="G8" s="1" t="s">
        <v>7</v>
      </c>
    </row>
    <row r="9" spans="1:7" x14ac:dyDescent="0.25">
      <c r="A9" t="s">
        <v>12</v>
      </c>
      <c r="B9" s="1">
        <f>B41+B25</f>
        <v>236</v>
      </c>
      <c r="C9" s="1">
        <f t="shared" ref="C9:D14" si="5">C41+C25</f>
        <v>265</v>
      </c>
      <c r="D9" s="1">
        <f t="shared" si="5"/>
        <v>237</v>
      </c>
      <c r="E9" s="1">
        <v>203</v>
      </c>
      <c r="F9" s="1">
        <f>SUM(B9:E9)</f>
        <v>941</v>
      </c>
      <c r="G9" s="2">
        <f>F9/$F$15</f>
        <v>4.2050227902404147E-2</v>
      </c>
    </row>
    <row r="10" spans="1:7" x14ac:dyDescent="0.25">
      <c r="A10" t="s">
        <v>13</v>
      </c>
      <c r="B10" s="1">
        <f t="shared" ref="B10:B14" si="6">B42+B26</f>
        <v>1647</v>
      </c>
      <c r="C10" s="1">
        <f t="shared" si="5"/>
        <v>1649</v>
      </c>
      <c r="D10" s="1">
        <f t="shared" si="5"/>
        <v>1533</v>
      </c>
      <c r="E10" s="1">
        <v>1199</v>
      </c>
      <c r="F10" s="1">
        <f t="shared" ref="F10:F14" si="7">SUM(B10:E10)</f>
        <v>6028</v>
      </c>
      <c r="G10" s="2">
        <f t="shared" ref="G10:G15" si="8">F10/$F$15</f>
        <v>0.26937170435248903</v>
      </c>
    </row>
    <row r="11" spans="1:7" x14ac:dyDescent="0.25">
      <c r="A11" t="s">
        <v>14</v>
      </c>
      <c r="B11" s="1">
        <f t="shared" si="6"/>
        <v>1034</v>
      </c>
      <c r="C11" s="1">
        <f t="shared" si="5"/>
        <v>1121</v>
      </c>
      <c r="D11" s="1">
        <f t="shared" si="5"/>
        <v>960</v>
      </c>
      <c r="E11" s="1">
        <v>865</v>
      </c>
      <c r="F11" s="1">
        <f t="shared" si="7"/>
        <v>3980</v>
      </c>
      <c r="G11" s="2">
        <f t="shared" si="8"/>
        <v>0.17785324872642774</v>
      </c>
    </row>
    <row r="12" spans="1:7" x14ac:dyDescent="0.25">
      <c r="A12" t="s">
        <v>15</v>
      </c>
      <c r="B12" s="1">
        <f t="shared" si="6"/>
        <v>18</v>
      </c>
      <c r="C12" s="1">
        <f t="shared" si="5"/>
        <v>26</v>
      </c>
      <c r="D12" s="1">
        <f t="shared" si="5"/>
        <v>31</v>
      </c>
      <c r="E12" s="1">
        <v>17</v>
      </c>
      <c r="F12" s="1">
        <f t="shared" si="7"/>
        <v>92</v>
      </c>
      <c r="G12" s="2">
        <f t="shared" si="8"/>
        <v>4.1111806238269726E-3</v>
      </c>
    </row>
    <row r="13" spans="1:7" x14ac:dyDescent="0.25">
      <c r="A13" t="s">
        <v>16</v>
      </c>
      <c r="B13" s="1">
        <f t="shared" si="6"/>
        <v>338</v>
      </c>
      <c r="C13" s="1">
        <f t="shared" si="5"/>
        <v>417</v>
      </c>
      <c r="D13" s="1">
        <f t="shared" si="5"/>
        <v>337</v>
      </c>
      <c r="E13" s="1">
        <v>252</v>
      </c>
      <c r="F13" s="1">
        <f t="shared" si="7"/>
        <v>1344</v>
      </c>
      <c r="G13" s="2">
        <f t="shared" si="8"/>
        <v>6.0058986504602736E-2</v>
      </c>
    </row>
    <row r="14" spans="1:7" x14ac:dyDescent="0.25">
      <c r="A14" t="s">
        <v>17</v>
      </c>
      <c r="B14" s="1">
        <f t="shared" si="6"/>
        <v>2452</v>
      </c>
      <c r="C14" s="1">
        <f t="shared" si="5"/>
        <v>2716</v>
      </c>
      <c r="D14" s="1">
        <f t="shared" si="5"/>
        <v>2569</v>
      </c>
      <c r="E14" s="1">
        <v>2256</v>
      </c>
      <c r="F14" s="1">
        <f t="shared" si="7"/>
        <v>9993</v>
      </c>
      <c r="G14" s="2">
        <f t="shared" si="8"/>
        <v>0.44655465189024934</v>
      </c>
    </row>
    <row r="15" spans="1:7" x14ac:dyDescent="0.25">
      <c r="A15" s="3" t="s">
        <v>6</v>
      </c>
      <c r="B15" s="4">
        <f>SUM(B9:B14)</f>
        <v>5725</v>
      </c>
      <c r="C15" s="4">
        <f t="shared" ref="C15:F15" si="9">SUM(C9:C14)</f>
        <v>6194</v>
      </c>
      <c r="D15" s="4">
        <f t="shared" si="9"/>
        <v>5667</v>
      </c>
      <c r="E15" s="4">
        <f t="shared" si="9"/>
        <v>4792</v>
      </c>
      <c r="F15" s="4">
        <f t="shared" si="9"/>
        <v>22378</v>
      </c>
      <c r="G15" s="5">
        <f t="shared" si="8"/>
        <v>1</v>
      </c>
    </row>
    <row r="16" spans="1:7" x14ac:dyDescent="0.25">
      <c r="A16" s="8"/>
      <c r="B16" s="8"/>
      <c r="C16" s="8"/>
      <c r="D16" s="8"/>
      <c r="E16" s="8"/>
      <c r="F16" s="8"/>
      <c r="G16" s="8"/>
    </row>
    <row r="17" spans="1:7" ht="15.75" x14ac:dyDescent="0.25">
      <c r="A17" s="7" t="s">
        <v>18</v>
      </c>
      <c r="B17" s="7"/>
      <c r="C17" s="7"/>
      <c r="D17" s="7"/>
      <c r="E17" s="7"/>
      <c r="F17" s="7"/>
      <c r="G17" s="7"/>
    </row>
    <row r="18" spans="1:7" x14ac:dyDescent="0.25">
      <c r="A18" t="s">
        <v>1</v>
      </c>
      <c r="B18" s="1" t="s">
        <v>2</v>
      </c>
      <c r="C18" s="1" t="s">
        <v>3</v>
      </c>
      <c r="D18" s="1" t="s">
        <v>4</v>
      </c>
      <c r="E18" s="1" t="s">
        <v>5</v>
      </c>
      <c r="F18" s="1" t="s">
        <v>6</v>
      </c>
      <c r="G18" s="1" t="s">
        <v>7</v>
      </c>
    </row>
    <row r="19" spans="1:7" x14ac:dyDescent="0.25">
      <c r="A19" t="s">
        <v>8</v>
      </c>
      <c r="B19" s="1">
        <v>1625</v>
      </c>
      <c r="C19" s="1">
        <v>1949</v>
      </c>
      <c r="D19" s="1">
        <v>2050</v>
      </c>
      <c r="E19" s="1">
        <v>1864</v>
      </c>
      <c r="F19" s="1">
        <f>SUM(B19:E19)</f>
        <v>7488</v>
      </c>
      <c r="G19" s="2">
        <f>F19/$F$22</f>
        <v>0.63635591059743346</v>
      </c>
    </row>
    <row r="20" spans="1:7" x14ac:dyDescent="0.25">
      <c r="A20" t="s">
        <v>9</v>
      </c>
      <c r="B20" s="1">
        <v>912</v>
      </c>
      <c r="C20" s="1">
        <v>1130</v>
      </c>
      <c r="D20" s="1">
        <v>1170</v>
      </c>
      <c r="E20" s="1">
        <v>1062</v>
      </c>
      <c r="F20" s="1">
        <f t="shared" ref="F20:F21" si="10">SUM(B20:E20)</f>
        <v>4274</v>
      </c>
      <c r="G20" s="2">
        <f t="shared" ref="G20:G21" si="11">F20/$F$22</f>
        <v>0.36321917226140904</v>
      </c>
    </row>
    <row r="21" spans="1:7" x14ac:dyDescent="0.25">
      <c r="A21" t="s">
        <v>10</v>
      </c>
      <c r="B21" s="1">
        <v>1</v>
      </c>
      <c r="C21" s="1">
        <v>0</v>
      </c>
      <c r="D21" s="1">
        <v>1</v>
      </c>
      <c r="E21" s="1">
        <v>3</v>
      </c>
      <c r="F21" s="1">
        <f t="shared" si="10"/>
        <v>5</v>
      </c>
      <c r="G21" s="2">
        <f t="shared" si="11"/>
        <v>4.249171411574743E-4</v>
      </c>
    </row>
    <row r="22" spans="1:7" x14ac:dyDescent="0.25">
      <c r="A22" s="3" t="s">
        <v>6</v>
      </c>
      <c r="B22" s="4">
        <f>SUM(B19:B21)</f>
        <v>2538</v>
      </c>
      <c r="C22" s="4">
        <f t="shared" ref="C22:F22" si="12">SUM(C19:C21)</f>
        <v>3079</v>
      </c>
      <c r="D22" s="4">
        <f t="shared" si="12"/>
        <v>3221</v>
      </c>
      <c r="E22" s="4">
        <f t="shared" si="12"/>
        <v>2929</v>
      </c>
      <c r="F22" s="4">
        <f t="shared" si="12"/>
        <v>11767</v>
      </c>
      <c r="G22" s="6">
        <f>SUBTOTAL(109,G19:G21)</f>
        <v>1</v>
      </c>
    </row>
    <row r="23" spans="1:7" x14ac:dyDescent="0.25">
      <c r="A23" s="8"/>
      <c r="B23" s="8"/>
      <c r="C23" s="8"/>
      <c r="D23" s="8"/>
      <c r="E23" s="8"/>
      <c r="F23" s="8"/>
      <c r="G23" s="8"/>
    </row>
    <row r="24" spans="1:7" x14ac:dyDescent="0.25">
      <c r="A24" t="s">
        <v>11</v>
      </c>
      <c r="B24" s="1" t="s">
        <v>2</v>
      </c>
      <c r="C24" s="1" t="s">
        <v>3</v>
      </c>
      <c r="D24" s="1" t="s">
        <v>4</v>
      </c>
      <c r="E24" s="1" t="s">
        <v>5</v>
      </c>
      <c r="F24" s="1" t="s">
        <v>6</v>
      </c>
      <c r="G24" s="1" t="s">
        <v>7</v>
      </c>
    </row>
    <row r="25" spans="1:7" x14ac:dyDescent="0.25">
      <c r="A25" t="s">
        <v>12</v>
      </c>
      <c r="B25" s="1">
        <v>115</v>
      </c>
      <c r="C25" s="1">
        <v>120</v>
      </c>
      <c r="D25" s="1">
        <v>140</v>
      </c>
      <c r="E25" s="1">
        <v>121</v>
      </c>
      <c r="F25" s="1">
        <f>SUM(B25:E25)</f>
        <v>496</v>
      </c>
      <c r="G25" s="2">
        <f>F25/$F$31</f>
        <v>4.215178040282145E-2</v>
      </c>
    </row>
    <row r="26" spans="1:7" x14ac:dyDescent="0.25">
      <c r="A26" t="s">
        <v>13</v>
      </c>
      <c r="B26" s="1">
        <v>682</v>
      </c>
      <c r="C26" s="1">
        <v>779</v>
      </c>
      <c r="D26" s="1">
        <v>868</v>
      </c>
      <c r="E26" s="1">
        <v>707</v>
      </c>
      <c r="F26" s="1">
        <f t="shared" ref="F26:F30" si="13">SUM(B26:E26)</f>
        <v>3036</v>
      </c>
      <c r="G26" s="2">
        <f t="shared" ref="G26:G30" si="14">F26/$F$31</f>
        <v>0.25800968811081837</v>
      </c>
    </row>
    <row r="27" spans="1:7" x14ac:dyDescent="0.25">
      <c r="A27" t="s">
        <v>14</v>
      </c>
      <c r="B27" s="1">
        <v>481</v>
      </c>
      <c r="C27" s="1">
        <v>584</v>
      </c>
      <c r="D27" s="1">
        <v>603</v>
      </c>
      <c r="E27" s="1">
        <v>572</v>
      </c>
      <c r="F27" s="1">
        <f t="shared" si="13"/>
        <v>2240</v>
      </c>
      <c r="G27" s="2">
        <f t="shared" si="14"/>
        <v>0.19036287923854847</v>
      </c>
    </row>
    <row r="28" spans="1:7" x14ac:dyDescent="0.25">
      <c r="A28" t="s">
        <v>15</v>
      </c>
      <c r="B28" s="1">
        <v>7</v>
      </c>
      <c r="C28" s="1">
        <v>16</v>
      </c>
      <c r="D28" s="1">
        <v>14</v>
      </c>
      <c r="E28" s="1">
        <v>15</v>
      </c>
      <c r="F28" s="1">
        <f t="shared" si="13"/>
        <v>52</v>
      </c>
      <c r="G28" s="2">
        <f t="shared" si="14"/>
        <v>4.419138268037733E-3</v>
      </c>
    </row>
    <row r="29" spans="1:7" x14ac:dyDescent="0.25">
      <c r="A29" t="s">
        <v>16</v>
      </c>
      <c r="B29" s="1">
        <v>137</v>
      </c>
      <c r="C29" s="1">
        <v>196</v>
      </c>
      <c r="D29" s="1">
        <v>140</v>
      </c>
      <c r="E29" s="1">
        <v>123</v>
      </c>
      <c r="F29" s="1">
        <f t="shared" si="13"/>
        <v>596</v>
      </c>
      <c r="G29" s="2">
        <f t="shared" si="14"/>
        <v>5.0650123225970935E-2</v>
      </c>
    </row>
    <row r="30" spans="1:7" x14ac:dyDescent="0.25">
      <c r="A30" t="s">
        <v>17</v>
      </c>
      <c r="B30" s="1">
        <v>1116</v>
      </c>
      <c r="C30" s="1">
        <v>1384</v>
      </c>
      <c r="D30" s="1">
        <v>1456</v>
      </c>
      <c r="E30" s="1">
        <v>1391</v>
      </c>
      <c r="F30" s="1">
        <f t="shared" si="13"/>
        <v>5347</v>
      </c>
      <c r="G30" s="2">
        <f t="shared" si="14"/>
        <v>0.45440639075380301</v>
      </c>
    </row>
    <row r="31" spans="1:7" x14ac:dyDescent="0.25">
      <c r="A31" s="3" t="s">
        <v>6</v>
      </c>
      <c r="B31" s="4">
        <f>SUM(B25:B30)</f>
        <v>2538</v>
      </c>
      <c r="C31" s="4">
        <f t="shared" ref="C31:F31" si="15">SUM(C25:C30)</f>
        <v>3079</v>
      </c>
      <c r="D31" s="4">
        <f t="shared" si="15"/>
        <v>3221</v>
      </c>
      <c r="E31" s="4">
        <f t="shared" si="15"/>
        <v>2929</v>
      </c>
      <c r="F31" s="4">
        <f t="shared" si="15"/>
        <v>11767</v>
      </c>
      <c r="G31" s="5">
        <f>SUBTOTAL(109,G25:G30)</f>
        <v>1</v>
      </c>
    </row>
    <row r="32" spans="1:7" x14ac:dyDescent="0.25">
      <c r="A32" s="8"/>
      <c r="B32" s="8"/>
      <c r="C32" s="8"/>
      <c r="D32" s="8"/>
      <c r="E32" s="8"/>
      <c r="F32" s="8"/>
      <c r="G32" s="8"/>
    </row>
    <row r="33" spans="1:7" ht="15.75" x14ac:dyDescent="0.25">
      <c r="A33" s="7" t="s">
        <v>19</v>
      </c>
      <c r="B33" s="7"/>
      <c r="C33" s="7"/>
      <c r="D33" s="7"/>
      <c r="E33" s="7"/>
      <c r="F33" s="7"/>
      <c r="G33" s="7"/>
    </row>
    <row r="34" spans="1:7" x14ac:dyDescent="0.25">
      <c r="A34" t="s">
        <v>1</v>
      </c>
      <c r="B34" s="1" t="s">
        <v>2</v>
      </c>
      <c r="C34" s="1" t="s">
        <v>3</v>
      </c>
      <c r="D34" s="1" t="s">
        <v>4</v>
      </c>
      <c r="E34" s="1" t="s">
        <v>5</v>
      </c>
      <c r="F34" s="1" t="s">
        <v>6</v>
      </c>
      <c r="G34" s="1" t="s">
        <v>7</v>
      </c>
    </row>
    <row r="35" spans="1:7" x14ac:dyDescent="0.25">
      <c r="A35" t="s">
        <v>8</v>
      </c>
      <c r="B35" s="1">
        <v>1913</v>
      </c>
      <c r="C35" s="1">
        <v>1890</v>
      </c>
      <c r="D35" s="1">
        <v>1434</v>
      </c>
      <c r="E35" s="1">
        <v>1154</v>
      </c>
      <c r="F35" s="1">
        <f>SUM(B35:E35)</f>
        <v>6391</v>
      </c>
      <c r="G35" s="2">
        <f>F35/$F$38</f>
        <v>0.60229950051833003</v>
      </c>
    </row>
    <row r="36" spans="1:7" x14ac:dyDescent="0.25">
      <c r="A36" t="s">
        <v>9</v>
      </c>
      <c r="B36" s="1">
        <v>1261</v>
      </c>
      <c r="C36" s="1">
        <v>1212</v>
      </c>
      <c r="D36" s="1">
        <v>1002</v>
      </c>
      <c r="E36" s="1">
        <v>704</v>
      </c>
      <c r="F36" s="1">
        <f t="shared" ref="F36:F37" si="16">SUM(B36:E36)</f>
        <v>4179</v>
      </c>
      <c r="G36" s="2">
        <f t="shared" ref="G36:G37" si="17">F36/$F$38</f>
        <v>0.39383658467627936</v>
      </c>
    </row>
    <row r="37" spans="1:7" x14ac:dyDescent="0.25">
      <c r="A37" t="s">
        <v>10</v>
      </c>
      <c r="B37" s="1">
        <v>13</v>
      </c>
      <c r="C37" s="1">
        <v>13</v>
      </c>
      <c r="D37" s="1">
        <v>10</v>
      </c>
      <c r="E37" s="1">
        <v>5</v>
      </c>
      <c r="F37" s="1">
        <f t="shared" si="16"/>
        <v>41</v>
      </c>
      <c r="G37" s="2">
        <f t="shared" si="17"/>
        <v>3.8639148053906322E-3</v>
      </c>
    </row>
    <row r="38" spans="1:7" x14ac:dyDescent="0.25">
      <c r="A38" s="3" t="s">
        <v>6</v>
      </c>
      <c r="B38" s="4">
        <f>SUM(B35:B37)</f>
        <v>3187</v>
      </c>
      <c r="C38" s="4">
        <f t="shared" ref="C38:F38" si="18">SUM(C35:C37)</f>
        <v>3115</v>
      </c>
      <c r="D38" s="4">
        <f t="shared" si="18"/>
        <v>2446</v>
      </c>
      <c r="E38" s="4">
        <f t="shared" si="18"/>
        <v>1863</v>
      </c>
      <c r="F38" s="4">
        <f t="shared" si="18"/>
        <v>10611</v>
      </c>
      <c r="G38" s="6">
        <f>SUBTOTAL(109,G35:G37)</f>
        <v>1</v>
      </c>
    </row>
    <row r="39" spans="1:7" x14ac:dyDescent="0.25">
      <c r="A39" s="8"/>
      <c r="B39" s="8"/>
      <c r="C39" s="8"/>
      <c r="D39" s="8"/>
      <c r="E39" s="8"/>
      <c r="F39" s="8"/>
      <c r="G39" s="8"/>
    </row>
    <row r="40" spans="1:7" x14ac:dyDescent="0.25">
      <c r="A40" t="s">
        <v>11</v>
      </c>
      <c r="B40" s="1" t="s">
        <v>2</v>
      </c>
      <c r="C40" s="1" t="s">
        <v>3</v>
      </c>
      <c r="D40" s="1" t="s">
        <v>4</v>
      </c>
      <c r="E40" s="1" t="s">
        <v>5</v>
      </c>
      <c r="F40" s="1" t="s">
        <v>6</v>
      </c>
      <c r="G40" s="1" t="s">
        <v>7</v>
      </c>
    </row>
    <row r="41" spans="1:7" x14ac:dyDescent="0.25">
      <c r="A41" t="s">
        <v>12</v>
      </c>
      <c r="B41" s="1">
        <v>121</v>
      </c>
      <c r="C41" s="1">
        <v>145</v>
      </c>
      <c r="D41" s="1">
        <v>97</v>
      </c>
      <c r="E41" s="1">
        <v>82</v>
      </c>
      <c r="F41" s="1">
        <f>SUM(B41:E41)</f>
        <v>445</v>
      </c>
      <c r="G41" s="2">
        <f>F41/$F$47</f>
        <v>4.193761191216662E-2</v>
      </c>
    </row>
    <row r="42" spans="1:7" x14ac:dyDescent="0.25">
      <c r="A42" t="s">
        <v>13</v>
      </c>
      <c r="B42" s="1">
        <v>965</v>
      </c>
      <c r="C42" s="1">
        <v>870</v>
      </c>
      <c r="D42" s="1">
        <v>665</v>
      </c>
      <c r="E42" s="1">
        <v>492</v>
      </c>
      <c r="F42" s="1">
        <f t="shared" ref="F42:F46" si="19">SUM(B42:E42)</f>
        <v>2992</v>
      </c>
      <c r="G42" s="2">
        <f t="shared" ref="G42:G46" si="20">F42/$F$47</f>
        <v>0.28197153896899446</v>
      </c>
    </row>
    <row r="43" spans="1:7" x14ac:dyDescent="0.25">
      <c r="A43" t="s">
        <v>14</v>
      </c>
      <c r="B43" s="1">
        <v>553</v>
      </c>
      <c r="C43" s="1">
        <v>537</v>
      </c>
      <c r="D43" s="1">
        <v>357</v>
      </c>
      <c r="E43" s="1">
        <v>293</v>
      </c>
      <c r="F43" s="1">
        <f t="shared" si="19"/>
        <v>1740</v>
      </c>
      <c r="G43" s="2">
        <f t="shared" si="20"/>
        <v>0.16398077466779756</v>
      </c>
    </row>
    <row r="44" spans="1:7" x14ac:dyDescent="0.25">
      <c r="A44" t="s">
        <v>15</v>
      </c>
      <c r="B44" s="1">
        <v>11</v>
      </c>
      <c r="C44" s="1">
        <v>10</v>
      </c>
      <c r="D44" s="1">
        <v>17</v>
      </c>
      <c r="E44" s="1">
        <v>2</v>
      </c>
      <c r="F44" s="1">
        <f t="shared" si="19"/>
        <v>40</v>
      </c>
      <c r="G44" s="2">
        <f t="shared" si="20"/>
        <v>3.7696729808689095E-3</v>
      </c>
    </row>
    <row r="45" spans="1:7" x14ac:dyDescent="0.25">
      <c r="A45" t="s">
        <v>16</v>
      </c>
      <c r="B45" s="1">
        <v>201</v>
      </c>
      <c r="C45" s="1">
        <v>221</v>
      </c>
      <c r="D45" s="1">
        <v>197</v>
      </c>
      <c r="E45" s="1">
        <v>129</v>
      </c>
      <c r="F45" s="1">
        <f t="shared" si="19"/>
        <v>748</v>
      </c>
      <c r="G45" s="2">
        <f t="shared" si="20"/>
        <v>7.0492884742248615E-2</v>
      </c>
    </row>
    <row r="46" spans="1:7" x14ac:dyDescent="0.25">
      <c r="A46" t="s">
        <v>17</v>
      </c>
      <c r="B46" s="1">
        <v>1336</v>
      </c>
      <c r="C46" s="1">
        <v>1332</v>
      </c>
      <c r="D46" s="1">
        <v>1113</v>
      </c>
      <c r="E46" s="1">
        <v>865</v>
      </c>
      <c r="F46" s="1">
        <f t="shared" si="19"/>
        <v>4646</v>
      </c>
      <c r="G46" s="2">
        <f t="shared" si="20"/>
        <v>0.43784751672792388</v>
      </c>
    </row>
    <row r="47" spans="1:7" x14ac:dyDescent="0.25">
      <c r="A47" s="3" t="s">
        <v>6</v>
      </c>
      <c r="B47" s="4">
        <f>SUM(B41:B46)</f>
        <v>3187</v>
      </c>
      <c r="C47" s="4">
        <f t="shared" ref="C47:F47" si="21">SUM(C41:C46)</f>
        <v>3115</v>
      </c>
      <c r="D47" s="4">
        <f t="shared" si="21"/>
        <v>2446</v>
      </c>
      <c r="E47" s="4">
        <f t="shared" si="21"/>
        <v>1863</v>
      </c>
      <c r="F47" s="4">
        <f t="shared" si="21"/>
        <v>10611</v>
      </c>
      <c r="G47" s="5">
        <f>SUBTOTAL(109,G41:G46)</f>
        <v>1</v>
      </c>
    </row>
    <row r="48" spans="1:7" x14ac:dyDescent="0.25">
      <c r="A48" s="8"/>
      <c r="B48" s="8"/>
      <c r="C48" s="8"/>
      <c r="D48" s="8"/>
      <c r="E48" s="8"/>
      <c r="F48" s="8"/>
      <c r="G48" s="8"/>
    </row>
    <row r="49" spans="1:7" ht="57" customHeight="1" x14ac:dyDescent="0.25">
      <c r="A49" s="9" t="s">
        <v>20</v>
      </c>
      <c r="B49" s="10"/>
      <c r="C49" s="10"/>
      <c r="D49" s="10"/>
      <c r="E49" s="10"/>
      <c r="F49" s="10"/>
      <c r="G49" s="11"/>
    </row>
  </sheetData>
  <mergeCells count="10">
    <mergeCell ref="A33:G33"/>
    <mergeCell ref="A39:G39"/>
    <mergeCell ref="A48:G48"/>
    <mergeCell ref="A49:G49"/>
    <mergeCell ref="A1:G1"/>
    <mergeCell ref="A7:G7"/>
    <mergeCell ref="A16:G16"/>
    <mergeCell ref="A17:G17"/>
    <mergeCell ref="A23:G23"/>
    <mergeCell ref="A32:G32"/>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Cains, Alyssa</dc:creator>
  <cp:keywords/>
  <dc:description/>
  <cp:lastModifiedBy>Cains, Alyssa</cp:lastModifiedBy>
  <cp:revision/>
  <cp:lastPrinted>2026-04-06T14:37:19Z</cp:lastPrinted>
  <dcterms:created xsi:type="dcterms:W3CDTF">2026-04-06T14:18:10Z</dcterms:created>
  <dcterms:modified xsi:type="dcterms:W3CDTF">2026-04-06T14:37:30Z</dcterms:modified>
  <cp:category/>
  <cp:contentStatus/>
</cp:coreProperties>
</file>