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C:\Users\pdaac\Desktop\"/>
    </mc:Choice>
  </mc:AlternateContent>
  <xr:revisionPtr revIDLastSave="0" documentId="8_{EBE5B2C2-896B-41AB-8C36-DC2F5BEDF251}" xr6:coauthVersionLast="47" xr6:coauthVersionMax="47" xr10:uidLastSave="{00000000-0000-0000-0000-000000000000}"/>
  <bookViews>
    <workbookView xWindow="-120" yWindow="-120" windowWidth="29040" windowHeight="15720" xr2:uid="{00000000-000D-0000-FFFF-FFFF00000000}"/>
  </bookViews>
  <sheets>
    <sheet name="Use of Forc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9" i="1" l="1"/>
  <c r="F139" i="1"/>
  <c r="E139" i="1"/>
  <c r="D139" i="1"/>
  <c r="H138" i="1"/>
  <c r="H137" i="1"/>
  <c r="H136" i="1"/>
  <c r="H135" i="1"/>
  <c r="H134" i="1"/>
  <c r="H133" i="1"/>
  <c r="H132" i="1"/>
  <c r="G131" i="1"/>
  <c r="H130" i="1"/>
  <c r="H129" i="1"/>
  <c r="H128" i="1"/>
  <c r="H127" i="1"/>
  <c r="H126" i="1"/>
  <c r="H125" i="1"/>
  <c r="H124" i="1"/>
  <c r="G123" i="1"/>
  <c r="E123" i="1"/>
  <c r="D123" i="1"/>
  <c r="H122" i="1"/>
  <c r="H121" i="1"/>
  <c r="H120" i="1"/>
  <c r="H119" i="1"/>
  <c r="H118" i="1"/>
  <c r="H117" i="1"/>
  <c r="H116" i="1"/>
  <c r="G115" i="1"/>
  <c r="F115" i="1"/>
  <c r="E115" i="1"/>
  <c r="D115" i="1"/>
  <c r="H114" i="1"/>
  <c r="H113" i="1"/>
  <c r="H112" i="1"/>
  <c r="H111" i="1"/>
  <c r="H110" i="1"/>
  <c r="H109" i="1"/>
  <c r="H108" i="1"/>
  <c r="G107" i="1"/>
  <c r="F107" i="1"/>
  <c r="E107" i="1"/>
  <c r="D107" i="1"/>
  <c r="H106" i="1"/>
  <c r="H105" i="1"/>
  <c r="H104" i="1"/>
  <c r="H103" i="1"/>
  <c r="H102" i="1"/>
  <c r="H101" i="1"/>
  <c r="H100" i="1"/>
  <c r="G99" i="1"/>
  <c r="F99" i="1"/>
  <c r="E99" i="1"/>
  <c r="D99" i="1"/>
  <c r="H99" i="1" s="1"/>
  <c r="I99" i="1" s="1"/>
  <c r="H98" i="1"/>
  <c r="I98" i="1" s="1"/>
  <c r="H97" i="1"/>
  <c r="I97" i="1" s="1"/>
  <c r="H96" i="1"/>
  <c r="I96" i="1" s="1"/>
  <c r="H95" i="1"/>
  <c r="I95" i="1" s="1"/>
  <c r="H94" i="1"/>
  <c r="I94" i="1" s="1"/>
  <c r="H93" i="1"/>
  <c r="I93" i="1" s="1"/>
  <c r="H92" i="1"/>
  <c r="I92" i="1" s="1"/>
  <c r="G87" i="1"/>
  <c r="F87" i="1"/>
  <c r="E87" i="1"/>
  <c r="D87" i="1"/>
  <c r="H87" i="1" s="1"/>
  <c r="I87" i="1" s="1"/>
  <c r="H86" i="1"/>
  <c r="I86" i="1" s="1"/>
  <c r="H85" i="1"/>
  <c r="I85" i="1" s="1"/>
  <c r="H84" i="1"/>
  <c r="I84" i="1" s="1"/>
  <c r="H83" i="1"/>
  <c r="I83" i="1" s="1"/>
  <c r="G80" i="1"/>
  <c r="F80" i="1"/>
  <c r="D80" i="1"/>
  <c r="G70" i="1"/>
  <c r="F70" i="1"/>
  <c r="E70" i="1"/>
  <c r="D70" i="1"/>
  <c r="H69" i="1"/>
  <c r="H68" i="1"/>
  <c r="H67" i="1"/>
  <c r="G64" i="1"/>
  <c r="F64" i="1"/>
  <c r="E64" i="1"/>
  <c r="D64" i="1"/>
  <c r="H63" i="1"/>
  <c r="H62" i="1"/>
  <c r="H61" i="1"/>
  <c r="H60" i="1"/>
  <c r="H59" i="1"/>
  <c r="H58" i="1"/>
  <c r="G50" i="1"/>
  <c r="F50" i="1"/>
  <c r="E50" i="1"/>
  <c r="D50" i="1"/>
  <c r="H49" i="1"/>
  <c r="H48" i="1"/>
  <c r="G44" i="1"/>
  <c r="F44" i="1"/>
  <c r="E44" i="1"/>
  <c r="D44" i="1"/>
  <c r="G38" i="1"/>
  <c r="F38" i="1"/>
  <c r="E38" i="1"/>
  <c r="D38" i="1"/>
  <c r="H37" i="1"/>
  <c r="H36" i="1"/>
  <c r="H35" i="1"/>
  <c r="H34" i="1"/>
  <c r="H33" i="1"/>
  <c r="H32" i="1"/>
  <c r="H31" i="1"/>
  <c r="H30" i="1"/>
  <c r="H27" i="1"/>
  <c r="G26" i="1"/>
  <c r="F26" i="1"/>
  <c r="E26" i="1"/>
  <c r="D26" i="1"/>
  <c r="H25" i="1"/>
  <c r="H22" i="1"/>
  <c r="H21" i="1"/>
  <c r="H20" i="1"/>
  <c r="H19" i="1"/>
  <c r="H18" i="1"/>
  <c r="H17" i="1"/>
  <c r="H16" i="1"/>
  <c r="H26" i="1" s="1"/>
  <c r="G12" i="1"/>
  <c r="F12" i="1"/>
  <c r="E12" i="1"/>
  <c r="D12" i="1"/>
  <c r="H12" i="1" l="1"/>
  <c r="H38" i="1"/>
  <c r="I30" i="1"/>
  <c r="I31" i="1"/>
  <c r="I32" i="1"/>
  <c r="I33" i="1"/>
  <c r="I34" i="1"/>
  <c r="I35" i="1"/>
  <c r="I36" i="1"/>
  <c r="I37" i="1"/>
  <c r="H50" i="1"/>
  <c r="I50" i="1" s="1"/>
  <c r="I48" i="1"/>
  <c r="I49" i="1"/>
  <c r="H64" i="1"/>
  <c r="I64" i="1" s="1"/>
  <c r="I58" i="1"/>
  <c r="I59" i="1"/>
  <c r="I60" i="1"/>
  <c r="I61" i="1"/>
  <c r="I62" i="1"/>
  <c r="I63" i="1"/>
  <c r="H70" i="1"/>
  <c r="I70" i="1" s="1"/>
  <c r="I67" i="1"/>
  <c r="I68" i="1"/>
  <c r="I69" i="1"/>
  <c r="H80" i="1"/>
  <c r="I80" i="1" s="1"/>
  <c r="I73" i="1"/>
  <c r="I74" i="1"/>
  <c r="I75" i="1"/>
  <c r="I76" i="1"/>
  <c r="I77" i="1"/>
  <c r="I78" i="1"/>
  <c r="I79" i="1"/>
  <c r="H107" i="1"/>
  <c r="I107" i="1" s="1"/>
  <c r="I100" i="1"/>
  <c r="I101" i="1"/>
  <c r="I102" i="1"/>
  <c r="I103" i="1"/>
  <c r="I104" i="1"/>
  <c r="I105" i="1"/>
  <c r="I106" i="1"/>
  <c r="H115" i="1"/>
  <c r="I115" i="1" s="1"/>
  <c r="I108" i="1"/>
  <c r="I109" i="1"/>
  <c r="I110" i="1"/>
  <c r="I111" i="1"/>
  <c r="I112" i="1"/>
  <c r="I113" i="1"/>
  <c r="I114" i="1"/>
  <c r="H123" i="1"/>
  <c r="I123" i="1" s="1"/>
  <c r="I116" i="1"/>
  <c r="I117" i="1"/>
  <c r="I118" i="1"/>
  <c r="I119" i="1"/>
  <c r="I120" i="1"/>
  <c r="I121" i="1"/>
  <c r="I122" i="1"/>
  <c r="H131" i="1"/>
  <c r="I131" i="1" s="1"/>
  <c r="I124" i="1"/>
  <c r="I125" i="1"/>
  <c r="I126" i="1"/>
  <c r="I127" i="1"/>
  <c r="I128" i="1"/>
  <c r="I129" i="1"/>
  <c r="I130" i="1"/>
  <c r="H139" i="1"/>
  <c r="I139" i="1" s="1"/>
  <c r="I132" i="1"/>
  <c r="I133" i="1"/>
  <c r="I134" i="1"/>
  <c r="I135" i="1"/>
  <c r="I136" i="1"/>
  <c r="I137" i="1"/>
  <c r="I138" i="1"/>
  <c r="I38" i="1" l="1"/>
</calcChain>
</file>

<file path=xl/sharedStrings.xml><?xml version="1.0" encoding="utf-8"?>
<sst xmlns="http://schemas.openxmlformats.org/spreadsheetml/2006/main" count="191" uniqueCount="66">
  <si>
    <t>Types of Force Used By Officers</t>
  </si>
  <si>
    <t xml:space="preserve">From October 1st through December 31st of 2025, Madison Police Officers responded to 33,054  calls for service.  In that time, there were 86 citizen contacts in which officers used recordable force* during their encounter.  This means that in the 4th quarter, MPD officers used recordable force 0.26% of the time when engaging with our citizens.  Each of these force incidents documented by officers was reviewed for compliance with MPD standard operating procedures.
</t>
  </si>
  <si>
    <t>Description</t>
  </si>
  <si>
    <t>Q1</t>
  </si>
  <si>
    <t>Q2</t>
  </si>
  <si>
    <t>Q3</t>
  </si>
  <si>
    <t>Q4</t>
  </si>
  <si>
    <t>Total</t>
  </si>
  <si>
    <t xml:space="preserve"> </t>
  </si>
  <si>
    <t>Calls for Service</t>
  </si>
  <si>
    <t>Citizen Contacts Where Force Was Used</t>
  </si>
  <si>
    <t>% of CFS Where Force Was Used</t>
  </si>
  <si>
    <t>*Please refer to MPDs SOP on use of force data collection for the definition of recordable force and distinction between reportable and recordable use of force: chrome-extension://efaidnbmnnnibpcajpcglclefindmkaj/https://www.cityofmadison.com/police/documents/sop/UseofForce.pdf</t>
  </si>
  <si>
    <t>Force</t>
  </si>
  <si>
    <t>%</t>
  </si>
  <si>
    <t>Decentralization/Takedown (e.g. officer pushing or pulling a subject to the ground)</t>
  </si>
  <si>
    <t>Active Counter Measures (e.g. officer striking a subject with hand, forearm, foot or knee)</t>
  </si>
  <si>
    <t>Taser Deployment</t>
  </si>
  <si>
    <t>Hobble Restraints (a belt system which restricts a subject's ability to kick at officers, squad windows, etc)</t>
  </si>
  <si>
    <t>OC (i.e. Pepper) Spray Deployment</t>
  </si>
  <si>
    <t>Baton Strike</t>
  </si>
  <si>
    <t>K9 Bite</t>
  </si>
  <si>
    <t>Firearm Discharged Toward Suspect</t>
  </si>
  <si>
    <t>Impact Munition (firearm delivered projectile launched at a lower than normal velocity)</t>
  </si>
  <si>
    <t>Specialty (SWAT/SET)</t>
  </si>
  <si>
    <t>Firearm Discharged to Put Down a Sick or Suffering Animal</t>
  </si>
  <si>
    <t>District*</t>
  </si>
  <si>
    <t>West</t>
  </si>
  <si>
    <t>Midtown</t>
  </si>
  <si>
    <t>South</t>
  </si>
  <si>
    <t>Central</t>
  </si>
  <si>
    <t>North</t>
  </si>
  <si>
    <t>East</t>
  </si>
  <si>
    <t>Out of County</t>
  </si>
  <si>
    <t>Within County - Assist Agency</t>
  </si>
  <si>
    <t>Time of Day/Patrol Shift</t>
  </si>
  <si>
    <t>1st Detail (7am-3pm)</t>
  </si>
  <si>
    <t>3rd Detail (3pm-11pm)</t>
  </si>
  <si>
    <t>5th Detail (11pm-7am)</t>
  </si>
  <si>
    <t xml:space="preserve">For 2025, MPD is comprised of 71% male officers as compared to 29% female officers.  MPD employed about 2.5 times the number of women than the national average of 12%.  The MPD officers who used force, broken down quarterly, were:
</t>
  </si>
  <si>
    <t>Officer*- Sex</t>
  </si>
  <si>
    <t>Male</t>
  </si>
  <si>
    <t>Female</t>
  </si>
  <si>
    <t xml:space="preserve">MPD is comprised of men and women who represent many different racial groups and is generally reflective of the general Madison population.  For 2025, MPD employed 77% Caucasian officers and 23% minority officers. MPD officers who used force, broken down by quarter, were:
</t>
  </si>
  <si>
    <t>Officer*- Race</t>
  </si>
  <si>
    <t>Asian</t>
  </si>
  <si>
    <t>African-American</t>
  </si>
  <si>
    <t>Hispanic</t>
  </si>
  <si>
    <t>Native American</t>
  </si>
  <si>
    <t>Other</t>
  </si>
  <si>
    <t>Caucasian</t>
  </si>
  <si>
    <t>Citizen- Sex</t>
  </si>
  <si>
    <t>Unknown</t>
  </si>
  <si>
    <t>Citizen- Race</t>
  </si>
  <si>
    <t>Other Influencing Factors</t>
  </si>
  <si>
    <t>Alcohol</t>
  </si>
  <si>
    <t>Drugs</t>
  </si>
  <si>
    <t>Alcohol/Drugs Combined</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</si>
  <si>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</si>
  <si>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Officer to Citizen Demographics</t>
  </si>
  <si>
    <t>Officer Race</t>
  </si>
  <si>
    <t>Citizen Race</t>
  </si>
  <si>
    <t>For further information regarding the Madison Police Department’s Standard Operating Procedures on the use of force, follow the links below:</t>
  </si>
  <si>
    <t>Use of Deadly Force</t>
  </si>
  <si>
    <t>Use of Force Documentation</t>
  </si>
  <si>
    <t>Due to the dynamic nature of data, this information is a snapshot in time as of the creation of this report. The processing of additional records and corrections will be reflected in updates to existing and future sections of this report.   Data generated on: 01/15/2026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</si>
</sst>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Aptos Narrow"/>
      <family val="2"/>
      <scheme val="minor"/>
    </font>
    <font>
      <sz val="11"/>
      <color theme="1"/>
      <name val="Aptos Narrow"/>
      <family val="2"/>
      <scheme val="minor"/>
    </font>
    <font>
      <b/>
      <sz val="11"/>
      <color theme="1"/>
      <name val="Aptos Narrow"/>
      <scheme val="minor"/>
    </font>
    <font>
      <u/>
      <sz val="11"/>
      <color theme="10"/>
      <name val="Aptos Narrow"/>
      <family val="2"/>
      <scheme val="minor"/>
    </font>
    <font>
      <b/>
      <sz val="12"/>
      <color theme="0"/>
      <name val="Aptos Narrow"/>
      <family val="2"/>
      <scheme val="minor"/>
    </font>
    <font>
      <b/>
      <sz val="11"/>
      <name val="Aptos Narrow"/>
      <family val="2"/>
      <scheme val="minor"/>
    </font>
    <font>
      <b/>
      <sz val="11"/>
      <color theme="0"/>
      <name val="Aptos Narrow"/>
      <family val="2"/>
      <scheme val="minor"/>
    </font>
    <font>
      <sz val="11"/>
      <name val="Aptos Narrow"/>
      <family val="2"/>
      <scheme val="minor"/>
    </font>
    <font>
      <sz val="11"/>
      <color theme="1"/>
      <name val="Aptos Narrow"/>
      <family val="2"/>
      <scheme val="minor"/>
    </font>
    <font>
      <sz val="10"/>
      <name val="Aptos Narrow"/>
      <family val="2"/>
      <scheme val="minor"/>
    </font>
    <font>
      <b/>
      <sz val="11"/>
      <color theme="1"/>
      <name val="Aptos Narrow"/>
      <family val="2"/>
      <scheme val="minor"/>
    </font>
  </fonts>
  <fills count="11">
    <fill>
      <patternFill patternType="none"/>
    </fill>
    <fill>
      <patternFill patternType="gray125"/>
    </fill>
    <fill>
      <patternFill patternType="solid">
        <fgColor theme="1" tint="4.9989318521683403E-2"/>
        <bgColor indexed="64"/>
      </patternFill>
    </fill>
    <fill>
      <patternFill patternType="solid">
        <fgColor theme="0"/>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14996795556505021"/>
      </right>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102">
    <xf numFmtId="0" fontId="0" fillId="0" borderId="0" xfId="0"/>
    <xf numFmtId="0" fontId="4" fillId="0" borderId="0" xfId="0" applyFont="1" applyAlignment="1">
      <alignment wrapText="1"/>
    </xf>
    <xf numFmtId="0" fontId="4" fillId="0" borderId="0" xfId="0" applyFont="1" applyAlignment="1">
      <alignment horizont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wrapText="1"/>
    </xf>
    <xf numFmtId="0" fontId="6"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3" fontId="7" fillId="0" borderId="0" xfId="0" applyNumberFormat="1" applyFont="1" applyAlignment="1">
      <alignment horizontal="center" vertical="center" wrapText="1"/>
    </xf>
    <xf numFmtId="10" fontId="7" fillId="0" borderId="0" xfId="1" applyNumberFormat="1" applyFont="1" applyFill="1" applyBorder="1" applyAlignment="1">
      <alignment horizontal="center" vertical="center" wrapText="1"/>
    </xf>
    <xf numFmtId="0" fontId="4" fillId="0" borderId="12" xfId="0" applyFont="1" applyBorder="1" applyAlignment="1">
      <alignment horizontal="center" wrapText="1"/>
    </xf>
    <xf numFmtId="0" fontId="0" fillId="0" borderId="0" xfId="0" applyAlignment="1">
      <alignment horizontal="center"/>
    </xf>
    <xf numFmtId="0" fontId="0" fillId="0" borderId="0" xfId="0" applyAlignment="1">
      <alignment vertical="center" wrapText="1"/>
    </xf>
    <xf numFmtId="0" fontId="0" fillId="0" borderId="0" xfId="0" applyAlignment="1">
      <alignment horizontal="center" vertical="center"/>
    </xf>
    <xf numFmtId="164" fontId="0" fillId="0" borderId="0" xfId="1" applyNumberFormat="1" applyFont="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xf>
    <xf numFmtId="164" fontId="0" fillId="0" borderId="0" xfId="1" applyNumberFormat="1" applyFont="1" applyAlignment="1">
      <alignment horizontal="center" vertical="center" wrapText="1"/>
    </xf>
    <xf numFmtId="164" fontId="8" fillId="0" borderId="0" xfId="1" applyNumberFormat="1" applyFont="1" applyAlignment="1">
      <alignment horizontal="center"/>
    </xf>
    <xf numFmtId="164" fontId="8" fillId="0" borderId="0" xfId="1" applyNumberFormat="1" applyFont="1" applyAlignment="1">
      <alignment horizontal="center" vertical="center"/>
    </xf>
    <xf numFmtId="164" fontId="0" fillId="0" borderId="0" xfId="1" applyNumberFormat="1" applyFont="1" applyAlignment="1">
      <alignment horizontal="center"/>
    </xf>
    <xf numFmtId="0" fontId="10" fillId="0" borderId="9" xfId="0" applyFont="1" applyBorder="1"/>
    <xf numFmtId="0" fontId="10" fillId="0" borderId="10" xfId="0" applyFont="1" applyBorder="1" applyAlignment="1">
      <alignment horizontal="center" vertical="center"/>
    </xf>
    <xf numFmtId="164" fontId="10" fillId="0" borderId="11" xfId="1" applyNumberFormat="1" applyFont="1" applyBorder="1" applyAlignment="1">
      <alignment horizontal="center" vertical="center"/>
    </xf>
    <xf numFmtId="164" fontId="8" fillId="0" borderId="0" xfId="1" applyNumberFormat="1" applyFont="1" applyBorder="1" applyAlignment="1">
      <alignment horizontal="center" vertical="center"/>
    </xf>
    <xf numFmtId="0" fontId="10" fillId="0" borderId="10" xfId="0" applyFont="1" applyBorder="1" applyAlignment="1">
      <alignment horizontal="center"/>
    </xf>
    <xf numFmtId="164" fontId="10" fillId="0" borderId="11" xfId="1" applyNumberFormat="1" applyFont="1" applyBorder="1" applyAlignment="1">
      <alignment horizontal="center"/>
    </xf>
    <xf numFmtId="0" fontId="10" fillId="0" borderId="0" xfId="0" applyFont="1"/>
    <xf numFmtId="0" fontId="10" fillId="0" borderId="0" xfId="0" applyFont="1" applyAlignment="1">
      <alignment horizontal="center"/>
    </xf>
    <xf numFmtId="0" fontId="2" fillId="0" borderId="0" xfId="0" applyFont="1" applyAlignment="1">
      <alignment horizontal="center"/>
    </xf>
    <xf numFmtId="164" fontId="10" fillId="0" borderId="0" xfId="1" applyNumberFormat="1" applyFont="1" applyBorder="1" applyAlignment="1">
      <alignment horizontal="center"/>
    </xf>
    <xf numFmtId="0" fontId="10" fillId="4" borderId="0" xfId="0" applyFont="1" applyFill="1"/>
    <xf numFmtId="0" fontId="10" fillId="4" borderId="0" xfId="0" applyFont="1" applyFill="1" applyAlignment="1">
      <alignment horizontal="center"/>
    </xf>
    <xf numFmtId="0" fontId="0" fillId="5" borderId="0" xfId="0" applyFill="1"/>
    <xf numFmtId="0" fontId="0" fillId="5" borderId="0" xfId="0" applyFill="1" applyAlignment="1">
      <alignment horizontal="center"/>
    </xf>
    <xf numFmtId="164" fontId="0" fillId="5" borderId="0" xfId="1" applyNumberFormat="1" applyFont="1" applyFill="1" applyAlignment="1">
      <alignment horizontal="center"/>
    </xf>
    <xf numFmtId="0" fontId="0" fillId="6" borderId="0" xfId="0" applyFill="1"/>
    <xf numFmtId="0" fontId="0" fillId="6" borderId="0" xfId="0" applyFill="1" applyAlignment="1">
      <alignment horizontal="center"/>
    </xf>
    <xf numFmtId="164" fontId="0" fillId="6" borderId="0" xfId="1" applyNumberFormat="1" applyFont="1" applyFill="1" applyAlignment="1">
      <alignment horizontal="center"/>
    </xf>
    <xf numFmtId="0" fontId="0" fillId="6" borderId="7" xfId="0" applyFill="1" applyBorder="1"/>
    <xf numFmtId="0" fontId="10" fillId="5" borderId="1" xfId="0" applyFont="1" applyFill="1" applyBorder="1"/>
    <xf numFmtId="0" fontId="10" fillId="5" borderId="2" xfId="0" applyFont="1" applyFill="1" applyBorder="1" applyAlignment="1">
      <alignment horizontal="center"/>
    </xf>
    <xf numFmtId="164" fontId="10" fillId="5" borderId="3" xfId="1" applyNumberFormat="1" applyFont="1" applyFill="1" applyBorder="1" applyAlignment="1">
      <alignment horizontal="center"/>
    </xf>
    <xf numFmtId="0" fontId="6" fillId="7" borderId="0" xfId="0" applyFont="1" applyFill="1" applyAlignment="1">
      <alignment horizontal="left"/>
    </xf>
    <xf numFmtId="0" fontId="6" fillId="7" borderId="0" xfId="0" applyFont="1" applyFill="1" applyAlignment="1">
      <alignment horizontal="center"/>
    </xf>
    <xf numFmtId="0" fontId="10" fillId="10" borderId="0" xfId="0" applyFont="1" applyFill="1"/>
    <xf numFmtId="0" fontId="10" fillId="10" borderId="0" xfId="0" applyFont="1" applyFill="1" applyAlignment="1">
      <alignment horizontal="center"/>
    </xf>
    <xf numFmtId="0" fontId="10" fillId="0" borderId="10" xfId="0" applyFont="1" applyBorder="1"/>
    <xf numFmtId="0" fontId="10" fillId="0" borderId="27" xfId="0" applyFont="1" applyBorder="1" applyAlignment="1">
      <alignment horizontal="center" vertical="center" wrapText="1"/>
    </xf>
    <xf numFmtId="0" fontId="0" fillId="0" borderId="0" xfId="0" applyAlignment="1">
      <alignment horizont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18" xfId="2" applyBorder="1" applyAlignment="1" applyProtection="1">
      <alignment horizontal="center"/>
    </xf>
    <xf numFmtId="0" fontId="3" fillId="0" borderId="19" xfId="2" applyBorder="1" applyAlignment="1" applyProtection="1">
      <alignment horizontal="center"/>
    </xf>
    <xf numFmtId="0" fontId="3" fillId="0" borderId="20" xfId="2" applyBorder="1" applyAlignment="1" applyProtection="1">
      <alignment horizontal="center"/>
    </xf>
    <xf numFmtId="0" fontId="3" fillId="0" borderId="21" xfId="2" applyBorder="1" applyAlignment="1" applyProtection="1">
      <alignment horizontal="center"/>
    </xf>
    <xf numFmtId="0" fontId="3" fillId="0" borderId="22" xfId="2" applyBorder="1" applyAlignment="1" applyProtection="1">
      <alignment horizontal="center"/>
    </xf>
    <xf numFmtId="0" fontId="3" fillId="0" borderId="23" xfId="2" applyBorder="1" applyAlignment="1" applyProtection="1">
      <alignment horizontal="center"/>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8" borderId="15" xfId="0" applyFont="1" applyFill="1" applyBorder="1" applyAlignment="1">
      <alignment horizontal="center" vertical="center" textRotation="90"/>
    </xf>
    <xf numFmtId="0" fontId="10" fillId="8" borderId="16" xfId="0" applyFont="1" applyFill="1" applyBorder="1" applyAlignment="1">
      <alignment horizontal="center" vertical="center" textRotation="90"/>
    </xf>
    <xf numFmtId="0" fontId="10" fillId="8" borderId="17" xfId="0" applyFont="1" applyFill="1" applyBorder="1" applyAlignment="1">
      <alignment horizontal="center" vertical="center" textRotation="90"/>
    </xf>
    <xf numFmtId="0" fontId="10" fillId="9" borderId="15" xfId="0" applyFont="1" applyFill="1" applyBorder="1" applyAlignment="1">
      <alignment horizontal="center" vertical="center" textRotation="90"/>
    </xf>
    <xf numFmtId="0" fontId="10" fillId="9" borderId="16" xfId="0" applyFont="1" applyFill="1" applyBorder="1" applyAlignment="1">
      <alignment horizontal="center" vertical="center" textRotation="90"/>
    </xf>
    <xf numFmtId="0" fontId="10" fillId="9" borderId="17" xfId="0" applyFont="1" applyFill="1" applyBorder="1" applyAlignment="1">
      <alignment horizontal="center" vertical="center" textRotation="90"/>
    </xf>
    <xf numFmtId="0" fontId="10" fillId="9" borderId="3" xfId="0" applyFont="1" applyFill="1" applyBorder="1" applyAlignment="1">
      <alignment horizontal="center" vertical="center" textRotation="90"/>
    </xf>
    <xf numFmtId="0" fontId="10" fillId="9" borderId="5" xfId="0" applyFont="1" applyFill="1" applyBorder="1" applyAlignment="1">
      <alignment horizontal="center" vertical="center" textRotation="90"/>
    </xf>
    <xf numFmtId="0" fontId="10" fillId="9" borderId="8" xfId="0" applyFont="1" applyFill="1" applyBorder="1" applyAlignment="1">
      <alignment horizontal="center" vertical="center" textRotation="90"/>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xf>
    <xf numFmtId="0" fontId="0" fillId="0" borderId="0" xfId="0" applyAlignment="1">
      <alignment horizontal="left"/>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 xfId="0" applyFont="1" applyBorder="1" applyAlignment="1">
      <alignment horizontal="center"/>
    </xf>
    <xf numFmtId="0" fontId="4" fillId="2" borderId="0" xfId="0" applyFont="1" applyFill="1" applyAlignment="1">
      <alignment horizontal="center"/>
    </xf>
    <xf numFmtId="0" fontId="4" fillId="0" borderId="0" xfId="0" applyFont="1" applyAlignment="1">
      <alignment horizont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9" fillId="3" borderId="9" xfId="0" applyFont="1" applyFill="1" applyBorder="1" applyAlignment="1">
      <alignment horizontal="left" wrapText="1"/>
    </xf>
    <xf numFmtId="0" fontId="9" fillId="3" borderId="10" xfId="0" applyFont="1" applyFill="1" applyBorder="1" applyAlignment="1">
      <alignment horizontal="left" wrapText="1"/>
    </xf>
    <xf numFmtId="0" fontId="9" fillId="3" borderId="11" xfId="0" applyFont="1" applyFill="1" applyBorder="1" applyAlignment="1">
      <alignment horizontal="left" wrapText="1"/>
    </xf>
    <xf numFmtId="0" fontId="9" fillId="3" borderId="13" xfId="0" applyFont="1" applyFill="1" applyBorder="1" applyAlignment="1">
      <alignment horizontal="center" wrapText="1"/>
    </xf>
    <xf numFmtId="0" fontId="9" fillId="3" borderId="2" xfId="0" applyFont="1" applyFill="1" applyBorder="1" applyAlignment="1">
      <alignment horizontal="center" wrapText="1"/>
    </xf>
    <xf numFmtId="0" fontId="9" fillId="3" borderId="14" xfId="0" applyFont="1" applyFill="1" applyBorder="1" applyAlignment="1">
      <alignment horizontal="center" wrapText="1"/>
    </xf>
  </cellXfs>
  <cellStyles count="3">
    <cellStyle name="Hyperlink" xfId="2" builtinId="8"/>
    <cellStyle name="Normal" xfId="0" builtinId="0"/>
    <cellStyle name="Percent" xfId="1" builtinId="5"/>
  </cellStyles>
  <dxfs count="79">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77C197-4BED-4B5D-90B2-5C6E1DD23687}" name="Table11132524" displayName="Table11132524" ref="C47:I50" totalsRowShown="0" headerRowDxfId="78" dataDxfId="77">
  <tableColumns count="7">
    <tableColumn id="1" xr3:uid="{88C81927-CA48-46D0-9A02-6D6D9314B2B7}" name="Officer*- Sex"/>
    <tableColumn id="2" xr3:uid="{9B23E967-BBE6-4DE2-BA94-67D5B4E420D8}" name="Q1" dataDxfId="76"/>
    <tableColumn id="3" xr3:uid="{6FC43CAA-30D0-4771-8AB1-AF2DC1A1E5DE}" name="Q2" dataDxfId="75"/>
    <tableColumn id="4" xr3:uid="{ECE9CCE6-48AC-450A-8FBF-E1F8D9A707EC}" name="Q3" dataDxfId="74"/>
    <tableColumn id="5" xr3:uid="{0BCCBEA9-B82F-48CD-B550-AFD69642E8FA}" name="Q4" dataDxfId="73"/>
    <tableColumn id="6" xr3:uid="{623E8892-B4A1-44FA-A2DA-65AB188E9739}" name="Total" dataDxfId="72"/>
    <tableColumn id="7" xr3:uid="{F4215EC6-CE00-459E-8331-762AEEE940DE}" name="%" dataDxfId="71" dataCellStyle="Percent">
      <calculatedColumnFormula>H48/$H$50</calculatedColumnFormula>
    </tableColumn>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E7C345E-D20E-4487-BAB7-20499AAB6F97}" name="Table2" displayName="Table2" ref="C40:I44" totalsRowShown="0" tableBorderDxfId="7">
  <autoFilter ref="C40:I44" xr:uid="{0E7C345E-D20E-4487-BAB7-20499AAB6F97}"/>
  <tableColumns count="7">
    <tableColumn id="1" xr3:uid="{3CB32132-C12B-4C78-A419-A79AA3B51C25}" name="Time of Day/Patrol Shift" dataDxfId="6"/>
    <tableColumn id="2" xr3:uid="{C1CA670E-4190-4D70-B9C6-BAA131FC9A02}" name="Q1" dataDxfId="5"/>
    <tableColumn id="3" xr3:uid="{82EF17BA-20D2-408D-A59B-80259FD7C1B6}" name="Q2" dataDxfId="4"/>
    <tableColumn id="4" xr3:uid="{08B4198B-A88F-407B-8776-886430459145}" name="Q3" dataDxfId="3"/>
    <tableColumn id="5" xr3:uid="{0D89756B-961F-4D47-93EB-ACF2541F1CEE}" name="Q4" dataDxfId="2"/>
    <tableColumn id="6" xr3:uid="{795E0008-9DB1-469C-AF31-22D08C6703F9}" name="Total" dataDxfId="1"/>
    <tableColumn id="7" xr3:uid="{E525E068-DFE1-454F-8790-40F22AAFD115}" name="%" dataDxfId="0" dataCellStyle="Percent">
      <calculatedColumnFormula>#REF!/H42</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EF8FEC-ADFC-481C-AC43-C3355D4EBD31}" name="Table13152631" displayName="Table13152631" ref="C57:I64" totalsRowShown="0" headerRowDxfId="70" dataDxfId="69">
  <tableColumns count="7">
    <tableColumn id="1" xr3:uid="{C3102D59-6392-43BF-92BF-236F8B90DB8E}" name="Officer*- Race"/>
    <tableColumn id="2" xr3:uid="{1FB7679B-8052-41FE-879A-B227CDA0D9E5}" name="Q1" dataDxfId="68"/>
    <tableColumn id="3" xr3:uid="{7794309F-6C51-4566-99FC-CF447E92D1B9}" name="Q2" dataDxfId="67"/>
    <tableColumn id="4" xr3:uid="{D59D1BAC-3FE7-4337-BAD4-AEE7DC10D681}" name="Q3" dataDxfId="66"/>
    <tableColumn id="5" xr3:uid="{697F42BA-DC43-4884-A953-E4DA4BB0C458}" name="Q4" dataDxfId="65"/>
    <tableColumn id="6" xr3:uid="{1921911A-CEEB-46FA-93E9-6B92032E9242}" name="Total" dataDxfId="64"/>
    <tableColumn id="7" xr3:uid="{7780F042-B1AA-4F01-8C81-B77C6FCDB55D}" name="%" dataDxfId="63" dataCellStyle="Percent">
      <calculatedColumnFormula>H58/$H$64</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C5DCF83-CA5B-4C92-98ED-85C956CA9EAD}" name="Table15212732" displayName="Table15212732" ref="C15:I27" totalsRowShown="0" headerRowDxfId="62" dataDxfId="61">
  <tableColumns count="7">
    <tableColumn id="1" xr3:uid="{9BF84BD7-0E86-431B-A8D7-817E54FFCB5A}" name="Force"/>
    <tableColumn id="2" xr3:uid="{05E7B01B-EE9E-48BD-BF8F-37C57FF7D1D4}" name="Q1" dataDxfId="60"/>
    <tableColumn id="3" xr3:uid="{114758FF-7031-439E-86C0-257D62D469AF}" name="Q2" dataDxfId="59"/>
    <tableColumn id="4" xr3:uid="{EA4A6CA1-9B4D-406A-9D64-FBD16884ADBD}" name="Q3" dataDxfId="58"/>
    <tableColumn id="5" xr3:uid="{0D135757-5C37-4F24-9D03-B871354EB861}" name="Q4" dataDxfId="57"/>
    <tableColumn id="6" xr3:uid="{B8FA0513-80CA-45ED-8C65-BFE5679730D2}" name="Total" dataDxfId="56"/>
    <tableColumn id="7" xr3:uid="{44806DB2-D28F-4A36-86FB-3C2F2AD6B41D}" name="%" dataDxfId="55" dataCellStyle="Percent">
      <calculatedColumnFormula>#REF!/$H$26</calculatedColumnFormula>
    </tableColumn>
  </tableColumns>
  <tableStyleInfo name="TableStyleMedium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73C56B2-FDD6-422E-946B-148AB86B58F4}" name="Table17222833" displayName="Table17222833" ref="C29:I38" totalsRowShown="0" headerRowDxfId="54" dataDxfId="53">
  <tableColumns count="7">
    <tableColumn id="1" xr3:uid="{815E3213-6D21-4E67-AB7D-C8833D9BE421}" name="District*"/>
    <tableColumn id="2" xr3:uid="{1C748AB9-2436-4136-B063-CDF660B7EA5D}" name="Q1" dataDxfId="52"/>
    <tableColumn id="3" xr3:uid="{1A43493C-500C-4129-81F0-42865F0F44DF}" name="Q2" dataDxfId="51"/>
    <tableColumn id="4" xr3:uid="{5D8CA45B-AC30-49E8-883B-C573F9E7CB59}" name="Q3" dataDxfId="50"/>
    <tableColumn id="5" xr3:uid="{B9572475-B287-45DE-A3FB-9F0BEB08C457}" name="Q4" dataDxfId="49">
      <calculatedColumnFormula>SUM(G21:G29)</calculatedColumnFormula>
    </tableColumn>
    <tableColumn id="6" xr3:uid="{4CE47569-9CBA-42C6-84D2-2597A6D80270}" name="Total" dataDxfId="48"/>
    <tableColumn id="7" xr3:uid="{065A5A0E-1D5E-4916-ADBF-E15C17656F86}" name="%" dataDxfId="47"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284246C-21BF-4F8E-B13D-E666231D9829}" name="Table1219232934" displayName="Table1219232934" ref="C66:I70" totalsRowShown="0" headerRowDxfId="46" dataDxfId="45">
  <tableColumns count="7">
    <tableColumn id="1" xr3:uid="{17EA6055-7667-44EF-82B7-C8B4894B8F39}" name="Citizen- Sex"/>
    <tableColumn id="2" xr3:uid="{5E60100E-88FF-4E2F-B5AD-A3283C5E99DA}" name="Q1" dataDxfId="44"/>
    <tableColumn id="3" xr3:uid="{BF8F1D37-11E6-458E-9636-3FEF24787AC6}" name="Q2" dataDxfId="43"/>
    <tableColumn id="4" xr3:uid="{9C8A5F1B-9ADF-4F95-92E1-CF924F36B43A}" name="Q3" dataDxfId="42"/>
    <tableColumn id="5" xr3:uid="{7E92D4CB-D824-45A4-8175-3D5E71CF8AE8}" name="Q4" dataDxfId="41"/>
    <tableColumn id="6" xr3:uid="{8EC22156-4B49-402E-BE2E-82754C95F2F8}" name="Total" dataDxfId="40"/>
    <tableColumn id="7" xr3:uid="{1D98AD26-3242-4B8A-992D-90B2DD60090A}" name="%" dataDxfId="39" dataCellStyle="Percent">
      <calculatedColumnFormula>H67/$H$70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358ADA3-D0E2-4CCD-9D62-9A06CC72C1C7}" name="Table1420243035" displayName="Table1420243035" ref="C72:I80" totalsRowShown="0" headerRowDxfId="38" dataDxfId="37">
  <tableColumns count="7">
    <tableColumn id="1" xr3:uid="{DFEF577B-C08E-4979-8F95-177AF144162E}" name="Citizen- Race"/>
    <tableColumn id="2" xr3:uid="{D124FA74-CC79-4D34-A2F6-9D90E1333D15}" name="Q1" dataDxfId="36"/>
    <tableColumn id="3" xr3:uid="{8131DFDC-A1B4-45FF-96EA-E632BC1780A4}" name="Q2" dataDxfId="35"/>
    <tableColumn id="4" xr3:uid="{68C9B3C3-DE78-4EC3-88BF-0A91B74065A7}" name="Q3" dataDxfId="34"/>
    <tableColumn id="5" xr3:uid="{1E665109-DFFB-42FD-B3D4-BD1C6529D633}" name="Q4" dataDxfId="33">
      <calculatedColumnFormula>SUM(G66:G72)</calculatedColumnFormula>
    </tableColumn>
    <tableColumn id="6" xr3:uid="{3D87DBA2-4154-4826-A083-2E0D61FDAD95}" name="Total" dataDxfId="32"/>
    <tableColumn id="7" xr3:uid="{4203DE75-2487-4CCC-8CAE-4276DC7C5C04}" name="%" dataDxfId="31" dataCellStyle="Percent">
      <calculatedColumnFormula>H73/$H$80</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672D410-5BFD-4668-B31B-D15A068CC870}" name="Table1236" displayName="Table1236" ref="C91:I139" totalsRowShown="0" headerRowDxfId="30">
  <tableColumns count="7">
    <tableColumn id="2" xr3:uid="{23CE1636-44E0-40B9-85EA-D37A79F0216F}" name="Citizen Race"/>
    <tableColumn id="3" xr3:uid="{579C1428-CDCD-4427-800F-BBBEB6B05C41}" name="Q1" dataDxfId="29"/>
    <tableColumn id="4" xr3:uid="{FBEA2956-7C4A-40B8-9332-324BA65634D2}" name="Q2"/>
    <tableColumn id="5" xr3:uid="{B47A1E34-356C-464A-9EB2-683991CECAD4}" name="Q3"/>
    <tableColumn id="6" xr3:uid="{5ED4D78A-99EE-4ABF-B4DD-65B1BEA430AF}" name="Q4"/>
    <tableColumn id="7" xr3:uid="{8357CEF6-D5B2-4175-940E-203F71DE8F36}" name="Total" dataDxfId="28"/>
    <tableColumn id="8" xr3:uid="{5760CC38-D079-4511-99C2-42550F143E77}" name="%" dataDxfId="27" dataCellStyle="Percent">
      <calculatedColumnFormula>H92/$H$139</calculatedColumnFormula>
    </tableColumn>
  </tableColumns>
  <tableStyleInfo name="TableStyleMedium1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B0A9A1-BF13-4B13-83AB-D7887C298D52}" name="Table1537" displayName="Table1537" ref="C82:I87" totalsRowShown="0" headerRowDxfId="26" dataDxfId="25" tableBorderDxfId="24">
  <tableColumns count="7">
    <tableColumn id="1" xr3:uid="{C158E51F-7ECC-4D6E-8F1D-07802E1C29C2}" name="Other Influencing Factors" dataDxfId="23"/>
    <tableColumn id="2" xr3:uid="{5EAA78CC-5779-427B-96BE-34B463FA6B3D}" name="Q1" dataDxfId="22"/>
    <tableColumn id="3" xr3:uid="{9420E43A-1583-4DEB-8E47-E3027B47B037}" name="Q2" dataDxfId="21"/>
    <tableColumn id="4" xr3:uid="{E5B79D1B-371B-40C7-9045-DD49951BFBD9}" name="Q3" dataDxfId="20"/>
    <tableColumn id="5" xr3:uid="{53E327CC-C23E-418C-BFCF-CE5222D390F0}" name="Q4" dataDxfId="19"/>
    <tableColumn id="6" xr3:uid="{6F5D6DD9-5D55-48B4-8981-9D9D5D7B6C2B}" name="Total" dataDxfId="18">
      <calculatedColumnFormula>SUM(D83:G83)</calculatedColumnFormula>
    </tableColumn>
    <tableColumn id="7" xr3:uid="{48623A9E-A538-43B2-8F65-695089979A5F}" name="%" dataDxfId="17" dataCellStyle="Percent">
      <calculatedColumnFormula>H83/$H$87</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4BAA9F2-ACE6-428A-87D8-E04549183004}" name="Table9" displayName="Table9" ref="C9:I12" totalsRowShown="0" headerRowDxfId="16" dataDxfId="15">
  <autoFilter ref="C9:I12" xr:uid="{54BAA9F2-ACE6-428A-87D8-E04549183004}"/>
  <tableColumns count="7">
    <tableColumn id="1" xr3:uid="{8357F27D-8C72-4D74-A74A-6FBCAFB03EA9}" name="Description" dataDxfId="14"/>
    <tableColumn id="2" xr3:uid="{D489A1EC-0647-4B79-80AD-5798EBC6E1E5}" name="Q1" dataDxfId="13"/>
    <tableColumn id="3" xr3:uid="{D5A3C6AA-8B09-4CD6-BA9D-47E5265BA245}" name="Q2" dataDxfId="12"/>
    <tableColumn id="4" xr3:uid="{AD34A57C-7F6F-43E1-97E4-27548CDE07AB}" name="Q3" dataDxfId="11"/>
    <tableColumn id="5" xr3:uid="{D3342060-3FDB-4255-A626-00252BBC529E}" name="Q4" dataDxfId="10"/>
    <tableColumn id="6" xr3:uid="{44EB221A-7F69-4608-B588-0CA223C89265}" name="Total" dataDxfId="9">
      <calculatedColumnFormula>SUM(#REF!)</calculatedColumnFormula>
    </tableColumn>
    <tableColumn id="7" xr3:uid="{0438E5C9-DD6B-4F26-9084-8F15A59A4764}" name=" " dataDxfId="8"/>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13" Type="http://schemas.openxmlformats.org/officeDocument/2006/relationships/table" Target="../tables/table10.xml"/><Relationship Id="rId3" Type="http://schemas.openxmlformats.org/officeDocument/2006/relationships/printerSettings" Target="../printerSettings/printerSettings1.bin"/><Relationship Id="rId7" Type="http://schemas.openxmlformats.org/officeDocument/2006/relationships/table" Target="../tables/table4.xml"/><Relationship Id="rId12" Type="http://schemas.openxmlformats.org/officeDocument/2006/relationships/table" Target="../tables/table9.xml"/><Relationship Id="rId2" Type="http://schemas.openxmlformats.org/officeDocument/2006/relationships/hyperlink" Target="chrome-extension://efaidnbmnnnibpcajpcglclefindmkaj/https:/www.cityofmadison.com/police/documents/sop/UseOfForceData.pdf" TargetMode="External"/><Relationship Id="rId1" Type="http://schemas.openxmlformats.org/officeDocument/2006/relationships/hyperlink" Target="chrome-extension://efaidnbmnnnibpcajpcglclefindmkaj/https:/www.cityofmadison.com/police/documents/sop/UseofForce.pdf" TargetMode="External"/><Relationship Id="rId6" Type="http://schemas.openxmlformats.org/officeDocument/2006/relationships/table" Target="../tables/table3.xml"/><Relationship Id="rId11" Type="http://schemas.openxmlformats.org/officeDocument/2006/relationships/table" Target="../tables/table8.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5"/>
  <sheetViews>
    <sheetView tabSelected="1" topLeftCell="A73" workbookViewId="0">
      <selection activeCell="A81" sqref="A81:XFD81"/>
    </sheetView>
  </sheetViews>
  <sheetFormatPr defaultRowHeight="15" x14ac:dyDescent="0.25"/>
  <cols>
    <col min="3" max="3" width="55.140625" customWidth="1"/>
    <col min="8" max="8" width="8" bestFit="1" customWidth="1"/>
    <col min="9" max="9" width="8.7109375" bestFit="1" customWidth="1"/>
  </cols>
  <sheetData>
    <row r="1" spans="1:9" ht="15.75" x14ac:dyDescent="0.25">
      <c r="C1" s="85" t="s">
        <v>0</v>
      </c>
      <c r="D1" s="85"/>
      <c r="E1" s="85"/>
      <c r="F1" s="85"/>
      <c r="G1" s="85"/>
      <c r="H1" s="85"/>
      <c r="I1" s="85"/>
    </row>
    <row r="2" spans="1:9" ht="15.75" x14ac:dyDescent="0.25">
      <c r="A2" s="1"/>
      <c r="B2" s="1"/>
      <c r="C2" s="86"/>
      <c r="D2" s="86"/>
      <c r="E2" s="86"/>
      <c r="F2" s="86"/>
      <c r="G2" s="86"/>
      <c r="H2" s="86"/>
      <c r="I2" s="86"/>
    </row>
    <row r="3" spans="1:9" ht="15.75" x14ac:dyDescent="0.25">
      <c r="A3" s="2"/>
      <c r="B3" s="2"/>
      <c r="C3" s="87" t="s">
        <v>1</v>
      </c>
      <c r="D3" s="88"/>
      <c r="E3" s="88"/>
      <c r="F3" s="88"/>
      <c r="G3" s="88"/>
      <c r="H3" s="88"/>
      <c r="I3" s="89"/>
    </row>
    <row r="4" spans="1:9" ht="15.75" x14ac:dyDescent="0.25">
      <c r="A4" s="2"/>
      <c r="B4" s="2"/>
      <c r="C4" s="90"/>
      <c r="D4" s="91"/>
      <c r="E4" s="91"/>
      <c r="F4" s="91"/>
      <c r="G4" s="91"/>
      <c r="H4" s="91"/>
      <c r="I4" s="92"/>
    </row>
    <row r="5" spans="1:9" ht="15.75" x14ac:dyDescent="0.25">
      <c r="A5" s="2"/>
      <c r="B5" s="2"/>
      <c r="C5" s="90"/>
      <c r="D5" s="91"/>
      <c r="E5" s="91"/>
      <c r="F5" s="91"/>
      <c r="G5" s="91"/>
      <c r="H5" s="91"/>
      <c r="I5" s="92"/>
    </row>
    <row r="6" spans="1:9" ht="15.75" x14ac:dyDescent="0.25">
      <c r="A6" s="2"/>
      <c r="B6" s="2"/>
      <c r="C6" s="90"/>
      <c r="D6" s="91"/>
      <c r="E6" s="91"/>
      <c r="F6" s="91"/>
      <c r="G6" s="91"/>
      <c r="H6" s="91"/>
      <c r="I6" s="92"/>
    </row>
    <row r="7" spans="1:9" ht="39" customHeight="1" x14ac:dyDescent="0.25">
      <c r="A7" s="2"/>
      <c r="B7" s="2"/>
      <c r="C7" s="93"/>
      <c r="D7" s="94"/>
      <c r="E7" s="94"/>
      <c r="F7" s="94"/>
      <c r="G7" s="94"/>
      <c r="H7" s="94"/>
      <c r="I7" s="95"/>
    </row>
    <row r="8" spans="1:9" ht="15.75" x14ac:dyDescent="0.25">
      <c r="A8" s="2"/>
      <c r="B8" s="2"/>
      <c r="C8" s="88"/>
      <c r="D8" s="88"/>
      <c r="E8" s="88"/>
      <c r="F8" s="88"/>
      <c r="G8" s="88"/>
      <c r="H8" s="88"/>
      <c r="I8" s="88"/>
    </row>
    <row r="9" spans="1:9" ht="15.75" x14ac:dyDescent="0.25">
      <c r="A9" s="2"/>
      <c r="B9" s="2"/>
      <c r="C9" s="4" t="s">
        <v>2</v>
      </c>
      <c r="D9" s="5" t="s">
        <v>3</v>
      </c>
      <c r="E9" s="5" t="s">
        <v>4</v>
      </c>
      <c r="F9" s="5" t="s">
        <v>5</v>
      </c>
      <c r="G9" s="5" t="s">
        <v>6</v>
      </c>
      <c r="H9" s="6" t="s">
        <v>7</v>
      </c>
      <c r="I9" s="6" t="s">
        <v>8</v>
      </c>
    </row>
    <row r="10" spans="1:9" ht="15.75" x14ac:dyDescent="0.25">
      <c r="A10" s="2"/>
      <c r="B10" s="2"/>
      <c r="C10" s="7" t="s">
        <v>9</v>
      </c>
      <c r="D10" s="8">
        <v>35167</v>
      </c>
      <c r="E10" s="9">
        <v>38359</v>
      </c>
      <c r="F10" s="8">
        <v>37405</v>
      </c>
      <c r="G10" s="8">
        <v>33054</v>
      </c>
      <c r="H10" s="3">
        <v>143985</v>
      </c>
      <c r="I10" s="3"/>
    </row>
    <row r="11" spans="1:9" ht="15.75" x14ac:dyDescent="0.25">
      <c r="A11" s="2"/>
      <c r="B11" s="2"/>
      <c r="C11" s="7" t="s">
        <v>10</v>
      </c>
      <c r="D11" s="8">
        <v>86</v>
      </c>
      <c r="E11" s="8">
        <v>86</v>
      </c>
      <c r="F11" s="8">
        <v>102</v>
      </c>
      <c r="G11" s="8">
        <v>86</v>
      </c>
      <c r="H11" s="3">
        <v>360</v>
      </c>
      <c r="I11" s="3"/>
    </row>
    <row r="12" spans="1:9" ht="15.75" x14ac:dyDescent="0.25">
      <c r="A12" s="2"/>
      <c r="B12" s="2"/>
      <c r="C12" s="7" t="s">
        <v>11</v>
      </c>
      <c r="D12" s="10">
        <f>D11/D10</f>
        <v>2.4454744504791423E-3</v>
      </c>
      <c r="E12" s="10">
        <f t="shared" ref="E12:H12" si="0">E11/E10</f>
        <v>2.2419771109778671E-3</v>
      </c>
      <c r="F12" s="10">
        <f t="shared" si="0"/>
        <v>2.7269081673573052E-3</v>
      </c>
      <c r="G12" s="10">
        <f t="shared" si="0"/>
        <v>2.6018031100623223E-3</v>
      </c>
      <c r="H12" s="10">
        <f t="shared" si="0"/>
        <v>2.5002604437962287E-3</v>
      </c>
      <c r="I12" s="3"/>
    </row>
    <row r="13" spans="1:9" ht="42" customHeight="1" x14ac:dyDescent="0.25">
      <c r="A13" s="2"/>
      <c r="B13" s="2"/>
      <c r="C13" s="96" t="s">
        <v>12</v>
      </c>
      <c r="D13" s="97"/>
      <c r="E13" s="97"/>
      <c r="F13" s="97"/>
      <c r="G13" s="97"/>
      <c r="H13" s="97"/>
      <c r="I13" s="98"/>
    </row>
    <row r="14" spans="1:9" ht="15.75" x14ac:dyDescent="0.25">
      <c r="A14" s="2"/>
      <c r="B14" s="11"/>
      <c r="C14" s="99"/>
      <c r="D14" s="100"/>
      <c r="E14" s="100"/>
      <c r="F14" s="100"/>
      <c r="G14" s="100"/>
      <c r="H14" s="100"/>
      <c r="I14" s="101"/>
    </row>
    <row r="15" spans="1:9" x14ac:dyDescent="0.25">
      <c r="C15" t="s">
        <v>13</v>
      </c>
      <c r="D15" s="12" t="s">
        <v>3</v>
      </c>
      <c r="E15" s="12" t="s">
        <v>4</v>
      </c>
      <c r="F15" s="12" t="s">
        <v>5</v>
      </c>
      <c r="G15" s="12" t="s">
        <v>6</v>
      </c>
      <c r="H15" s="12" t="s">
        <v>7</v>
      </c>
      <c r="I15" s="12" t="s">
        <v>14</v>
      </c>
    </row>
    <row r="16" spans="1:9" ht="30" x14ac:dyDescent="0.25">
      <c r="C16" s="13" t="s">
        <v>15</v>
      </c>
      <c r="D16" s="14">
        <v>68</v>
      </c>
      <c r="E16" s="14">
        <v>65</v>
      </c>
      <c r="F16" s="14">
        <v>83</v>
      </c>
      <c r="G16" s="14">
        <v>72</v>
      </c>
      <c r="H16" s="14">
        <f t="shared" ref="H16:H25" si="1">SUM(D16:G16)</f>
        <v>288</v>
      </c>
      <c r="I16" s="15">
        <v>0.6</v>
      </c>
    </row>
    <row r="17" spans="1:9" ht="30" x14ac:dyDescent="0.25">
      <c r="A17" s="16"/>
      <c r="B17" s="16"/>
      <c r="C17" s="13" t="s">
        <v>16</v>
      </c>
      <c r="D17" s="17">
        <v>10</v>
      </c>
      <c r="E17" s="17">
        <v>12</v>
      </c>
      <c r="F17" s="17">
        <v>16</v>
      </c>
      <c r="G17" s="17">
        <v>10</v>
      </c>
      <c r="H17" s="14">
        <f t="shared" si="1"/>
        <v>48</v>
      </c>
      <c r="I17" s="15">
        <v>0.1</v>
      </c>
    </row>
    <row r="18" spans="1:9" x14ac:dyDescent="0.25">
      <c r="C18" s="18" t="s">
        <v>17</v>
      </c>
      <c r="D18" s="14">
        <v>11</v>
      </c>
      <c r="E18" s="14">
        <v>11</v>
      </c>
      <c r="F18" s="14">
        <v>13</v>
      </c>
      <c r="G18" s="14">
        <v>8</v>
      </c>
      <c r="H18" s="14">
        <f t="shared" si="1"/>
        <v>43</v>
      </c>
      <c r="I18" s="15">
        <v>0.09</v>
      </c>
    </row>
    <row r="19" spans="1:9" ht="30" x14ac:dyDescent="0.25">
      <c r="A19" s="16"/>
      <c r="B19" s="16"/>
      <c r="C19" s="13" t="s">
        <v>18</v>
      </c>
      <c r="D19" s="17">
        <v>7</v>
      </c>
      <c r="E19" s="17">
        <v>17</v>
      </c>
      <c r="F19" s="17">
        <v>9</v>
      </c>
      <c r="G19" s="17">
        <v>11</v>
      </c>
      <c r="H19" s="14">
        <f t="shared" si="1"/>
        <v>44</v>
      </c>
      <c r="I19" s="15">
        <v>9.1999999999999998E-2</v>
      </c>
    </row>
    <row r="20" spans="1:9" x14ac:dyDescent="0.25">
      <c r="C20" s="13" t="s">
        <v>19</v>
      </c>
      <c r="D20" s="17">
        <v>13</v>
      </c>
      <c r="E20" s="17">
        <v>13</v>
      </c>
      <c r="F20" s="17">
        <v>10</v>
      </c>
      <c r="G20" s="17">
        <v>7</v>
      </c>
      <c r="H20" s="14">
        <f t="shared" si="1"/>
        <v>43</v>
      </c>
      <c r="I20" s="19">
        <v>0.09</v>
      </c>
    </row>
    <row r="21" spans="1:9" x14ac:dyDescent="0.25">
      <c r="C21" s="18" t="s">
        <v>20</v>
      </c>
      <c r="D21" s="14">
        <v>0</v>
      </c>
      <c r="E21" s="14">
        <v>0</v>
      </c>
      <c r="F21" s="14">
        <v>0</v>
      </c>
      <c r="G21" s="14">
        <v>0</v>
      </c>
      <c r="H21" s="14">
        <f t="shared" si="1"/>
        <v>0</v>
      </c>
      <c r="I21" s="15">
        <v>0</v>
      </c>
    </row>
    <row r="22" spans="1:9" x14ac:dyDescent="0.25">
      <c r="C22" s="18" t="s">
        <v>21</v>
      </c>
      <c r="D22" s="12">
        <v>1</v>
      </c>
      <c r="E22" s="14">
        <v>0</v>
      </c>
      <c r="F22" s="12">
        <v>1</v>
      </c>
      <c r="G22" s="12">
        <v>2</v>
      </c>
      <c r="H22" s="14">
        <f t="shared" si="1"/>
        <v>4</v>
      </c>
      <c r="I22" s="20">
        <v>8.0000000000000002E-3</v>
      </c>
    </row>
    <row r="23" spans="1:9" x14ac:dyDescent="0.25">
      <c r="A23" s="16"/>
      <c r="B23" s="16"/>
      <c r="C23" s="13" t="s">
        <v>22</v>
      </c>
      <c r="D23" s="17">
        <v>0</v>
      </c>
      <c r="E23" s="17">
        <v>0</v>
      </c>
      <c r="F23" s="17">
        <v>0</v>
      </c>
      <c r="G23" s="17">
        <v>0</v>
      </c>
      <c r="H23" s="14">
        <v>0</v>
      </c>
      <c r="I23" s="19">
        <v>0</v>
      </c>
    </row>
    <row r="24" spans="1:9" ht="30" x14ac:dyDescent="0.25">
      <c r="A24" s="16"/>
      <c r="B24" s="16"/>
      <c r="C24" s="13" t="s">
        <v>23</v>
      </c>
      <c r="D24" s="14">
        <v>3</v>
      </c>
      <c r="E24" s="14">
        <v>3</v>
      </c>
      <c r="F24" s="14">
        <v>2</v>
      </c>
      <c r="G24" s="14">
        <v>2</v>
      </c>
      <c r="H24" s="14">
        <v>10</v>
      </c>
      <c r="I24" s="21">
        <v>2.1000000000000001E-2</v>
      </c>
    </row>
    <row r="25" spans="1:9" x14ac:dyDescent="0.25">
      <c r="C25" s="13" t="s">
        <v>24</v>
      </c>
      <c r="D25" s="12">
        <v>0</v>
      </c>
      <c r="E25" s="12">
        <v>0</v>
      </c>
      <c r="F25" s="12">
        <v>0</v>
      </c>
      <c r="G25" s="12">
        <v>0</v>
      </c>
      <c r="H25" s="14">
        <f t="shared" si="1"/>
        <v>0</v>
      </c>
      <c r="I25" s="22">
        <v>0</v>
      </c>
    </row>
    <row r="26" spans="1:9" x14ac:dyDescent="0.25">
      <c r="C26" s="23" t="s">
        <v>7</v>
      </c>
      <c r="D26" s="24">
        <f>SUBTOTAL(109,D16:D25)</f>
        <v>113</v>
      </c>
      <c r="E26" s="24">
        <f t="shared" ref="E26:H26" si="2">SUBTOTAL(109,E16:E25)</f>
        <v>121</v>
      </c>
      <c r="F26" s="24">
        <f t="shared" si="2"/>
        <v>134</v>
      </c>
      <c r="G26" s="24">
        <f t="shared" si="2"/>
        <v>112</v>
      </c>
      <c r="H26" s="24">
        <f t="shared" si="2"/>
        <v>480</v>
      </c>
      <c r="I26" s="25">
        <v>1</v>
      </c>
    </row>
    <row r="27" spans="1:9" x14ac:dyDescent="0.25">
      <c r="C27" s="13" t="s">
        <v>25</v>
      </c>
      <c r="D27" s="14">
        <v>48</v>
      </c>
      <c r="E27" s="14">
        <v>51</v>
      </c>
      <c r="F27" s="14">
        <v>15</v>
      </c>
      <c r="G27" s="14">
        <v>11</v>
      </c>
      <c r="H27" s="14">
        <f t="shared" ref="H27" si="3">SUM(D27:G27)</f>
        <v>125</v>
      </c>
      <c r="I27" s="26"/>
    </row>
    <row r="28" spans="1:9" x14ac:dyDescent="0.25">
      <c r="C28" s="51"/>
      <c r="D28" s="51"/>
      <c r="E28" s="51"/>
      <c r="F28" s="51"/>
      <c r="G28" s="51"/>
      <c r="H28" s="51"/>
      <c r="I28" s="51"/>
    </row>
    <row r="29" spans="1:9" x14ac:dyDescent="0.25">
      <c r="C29" t="s">
        <v>26</v>
      </c>
      <c r="D29" s="12" t="s">
        <v>3</v>
      </c>
      <c r="E29" s="12" t="s">
        <v>4</v>
      </c>
      <c r="F29" s="12" t="s">
        <v>5</v>
      </c>
      <c r="G29" s="12" t="s">
        <v>6</v>
      </c>
      <c r="H29" s="12" t="s">
        <v>7</v>
      </c>
      <c r="I29" s="12" t="s">
        <v>14</v>
      </c>
    </row>
    <row r="30" spans="1:9" x14ac:dyDescent="0.25">
      <c r="C30" t="s">
        <v>27</v>
      </c>
      <c r="D30" s="12">
        <v>8</v>
      </c>
      <c r="E30" s="12">
        <v>4</v>
      </c>
      <c r="F30" s="12">
        <v>7</v>
      </c>
      <c r="G30" s="12">
        <v>5</v>
      </c>
      <c r="H30" s="12">
        <f>SUM(D30:G30)</f>
        <v>24</v>
      </c>
      <c r="I30" s="22">
        <f>H30/$H$38</f>
        <v>6.6666666666666666E-2</v>
      </c>
    </row>
    <row r="31" spans="1:9" x14ac:dyDescent="0.25">
      <c r="C31" t="s">
        <v>28</v>
      </c>
      <c r="D31" s="12">
        <v>15</v>
      </c>
      <c r="E31" s="12">
        <v>12</v>
      </c>
      <c r="F31" s="12">
        <v>16</v>
      </c>
      <c r="G31" s="12">
        <v>12</v>
      </c>
      <c r="H31" s="12">
        <f t="shared" ref="H31:H37" si="4">SUM(D31:G31)</f>
        <v>55</v>
      </c>
      <c r="I31" s="22">
        <f t="shared" ref="I31:I37" si="5">H31/$H$38</f>
        <v>0.15277777777777779</v>
      </c>
    </row>
    <row r="32" spans="1:9" x14ac:dyDescent="0.25">
      <c r="C32" t="s">
        <v>29</v>
      </c>
      <c r="D32" s="12">
        <v>4</v>
      </c>
      <c r="E32" s="12">
        <v>2</v>
      </c>
      <c r="F32" s="12">
        <v>8</v>
      </c>
      <c r="G32" s="12">
        <v>8</v>
      </c>
      <c r="H32" s="12">
        <f t="shared" si="4"/>
        <v>22</v>
      </c>
      <c r="I32" s="22">
        <f t="shared" si="5"/>
        <v>6.1111111111111109E-2</v>
      </c>
    </row>
    <row r="33" spans="3:9" x14ac:dyDescent="0.25">
      <c r="C33" t="s">
        <v>30</v>
      </c>
      <c r="D33" s="12">
        <v>24</v>
      </c>
      <c r="E33" s="12">
        <v>39</v>
      </c>
      <c r="F33" s="12">
        <v>34</v>
      </c>
      <c r="G33" s="12">
        <v>32</v>
      </c>
      <c r="H33" s="12">
        <f t="shared" si="4"/>
        <v>129</v>
      </c>
      <c r="I33" s="22">
        <f t="shared" si="5"/>
        <v>0.35833333333333334</v>
      </c>
    </row>
    <row r="34" spans="3:9" x14ac:dyDescent="0.25">
      <c r="C34" t="s">
        <v>31</v>
      </c>
      <c r="D34" s="12">
        <v>11</v>
      </c>
      <c r="E34" s="12">
        <v>13</v>
      </c>
      <c r="F34" s="12">
        <v>13</v>
      </c>
      <c r="G34" s="12">
        <v>11</v>
      </c>
      <c r="H34" s="12">
        <f t="shared" si="4"/>
        <v>48</v>
      </c>
      <c r="I34" s="22">
        <f t="shared" si="5"/>
        <v>0.13333333333333333</v>
      </c>
    </row>
    <row r="35" spans="3:9" x14ac:dyDescent="0.25">
      <c r="C35" t="s">
        <v>32</v>
      </c>
      <c r="D35" s="12">
        <v>21</v>
      </c>
      <c r="E35" s="12">
        <v>14</v>
      </c>
      <c r="F35" s="12">
        <v>22</v>
      </c>
      <c r="G35" s="12">
        <v>17</v>
      </c>
      <c r="H35" s="12">
        <f t="shared" si="4"/>
        <v>74</v>
      </c>
      <c r="I35" s="22">
        <f t="shared" si="5"/>
        <v>0.20555555555555555</v>
      </c>
    </row>
    <row r="36" spans="3:9" x14ac:dyDescent="0.25">
      <c r="C36" t="s">
        <v>33</v>
      </c>
      <c r="D36" s="12">
        <v>0</v>
      </c>
      <c r="E36" s="12">
        <v>0</v>
      </c>
      <c r="F36" s="12">
        <v>0</v>
      </c>
      <c r="G36" s="12">
        <v>0</v>
      </c>
      <c r="H36" s="12">
        <f t="shared" si="4"/>
        <v>0</v>
      </c>
      <c r="I36" s="22">
        <f t="shared" si="5"/>
        <v>0</v>
      </c>
    </row>
    <row r="37" spans="3:9" x14ac:dyDescent="0.25">
      <c r="C37" t="s">
        <v>34</v>
      </c>
      <c r="D37" s="12">
        <v>3</v>
      </c>
      <c r="E37" s="12">
        <v>2</v>
      </c>
      <c r="F37" s="12">
        <v>2</v>
      </c>
      <c r="G37" s="12">
        <v>1</v>
      </c>
      <c r="H37" s="12">
        <f t="shared" si="4"/>
        <v>8</v>
      </c>
      <c r="I37" s="22">
        <f t="shared" si="5"/>
        <v>2.2222222222222223E-2</v>
      </c>
    </row>
    <row r="38" spans="3:9" x14ac:dyDescent="0.25">
      <c r="C38" s="23" t="s">
        <v>7</v>
      </c>
      <c r="D38" s="27">
        <f>SUM(D30:D37)</f>
        <v>86</v>
      </c>
      <c r="E38" s="27">
        <f>SUM(E30:E37)</f>
        <v>86</v>
      </c>
      <c r="F38" s="27">
        <f>SUM(F30:F37)</f>
        <v>102</v>
      </c>
      <c r="G38" s="27">
        <f>SUM(G30:G37)</f>
        <v>86</v>
      </c>
      <c r="H38" s="27">
        <f>SUM(H30:H37)</f>
        <v>360</v>
      </c>
      <c r="I38" s="28">
        <f>SUBTOTAL(109,I29:I37)</f>
        <v>0.99999999999999989</v>
      </c>
    </row>
    <row r="39" spans="3:9" x14ac:dyDescent="0.25">
      <c r="C39" s="84"/>
      <c r="D39" s="84"/>
      <c r="E39" s="84"/>
      <c r="F39" s="84"/>
      <c r="G39" s="84"/>
      <c r="H39" s="84"/>
      <c r="I39" s="84"/>
    </row>
    <row r="40" spans="3:9" x14ac:dyDescent="0.25">
      <c r="C40" s="29" t="s">
        <v>35</v>
      </c>
      <c r="D40" s="12" t="s">
        <v>3</v>
      </c>
      <c r="E40" s="12" t="s">
        <v>4</v>
      </c>
      <c r="F40" s="12" t="s">
        <v>5</v>
      </c>
      <c r="G40" s="12" t="s">
        <v>6</v>
      </c>
      <c r="H40" s="12" t="s">
        <v>7</v>
      </c>
      <c r="I40" s="12" t="s">
        <v>14</v>
      </c>
    </row>
    <row r="41" spans="3:9" x14ac:dyDescent="0.25">
      <c r="C41" s="29" t="s">
        <v>36</v>
      </c>
      <c r="D41" s="30">
        <v>20</v>
      </c>
      <c r="E41" s="30">
        <v>9</v>
      </c>
      <c r="F41" s="30">
        <v>31</v>
      </c>
      <c r="G41" s="31">
        <v>18</v>
      </c>
      <c r="H41" s="30">
        <v>78</v>
      </c>
      <c r="I41" s="32">
        <v>0.217</v>
      </c>
    </row>
    <row r="42" spans="3:9" x14ac:dyDescent="0.25">
      <c r="C42" s="29" t="s">
        <v>37</v>
      </c>
      <c r="D42" s="30">
        <v>36</v>
      </c>
      <c r="E42" s="30">
        <v>47</v>
      </c>
      <c r="F42" s="30">
        <v>35</v>
      </c>
      <c r="G42" s="31">
        <v>29</v>
      </c>
      <c r="H42" s="30">
        <v>147</v>
      </c>
      <c r="I42" s="32">
        <v>0.40799999999999997</v>
      </c>
    </row>
    <row r="43" spans="3:9" x14ac:dyDescent="0.25">
      <c r="C43" s="29" t="s">
        <v>38</v>
      </c>
      <c r="D43" s="30">
        <v>30</v>
      </c>
      <c r="E43" s="30">
        <v>30</v>
      </c>
      <c r="F43" s="30">
        <v>36</v>
      </c>
      <c r="G43" s="31">
        <v>39</v>
      </c>
      <c r="H43" s="30">
        <v>135</v>
      </c>
      <c r="I43" s="32">
        <v>37.5</v>
      </c>
    </row>
    <row r="44" spans="3:9" x14ac:dyDescent="0.25">
      <c r="C44" s="29" t="s">
        <v>7</v>
      </c>
      <c r="D44" s="30">
        <f>SUBTOTAL(109,D41:D43)</f>
        <v>86</v>
      </c>
      <c r="E44" s="30">
        <f>SUBTOTAL(109,E41:E43)</f>
        <v>86</v>
      </c>
      <c r="F44" s="30">
        <f>SUBTOTAL(109,F41:F43)</f>
        <v>102</v>
      </c>
      <c r="G44" s="30">
        <f>SUBTOTAL(109,G41:G43)</f>
        <v>86</v>
      </c>
      <c r="H44" s="30">
        <v>360</v>
      </c>
      <c r="I44" s="32">
        <v>1</v>
      </c>
    </row>
    <row r="45" spans="3:9" ht="60" customHeight="1" x14ac:dyDescent="0.25">
      <c r="C45" s="81" t="s">
        <v>39</v>
      </c>
      <c r="D45" s="82"/>
      <c r="E45" s="82"/>
      <c r="F45" s="82"/>
      <c r="G45" s="82"/>
      <c r="H45" s="82"/>
      <c r="I45" s="83"/>
    </row>
    <row r="46" spans="3:9" x14ac:dyDescent="0.25">
      <c r="C46" s="51"/>
      <c r="D46" s="51"/>
      <c r="E46" s="51"/>
      <c r="F46" s="51"/>
      <c r="G46" s="51"/>
      <c r="H46" s="51"/>
      <c r="I46" s="51"/>
    </row>
    <row r="47" spans="3:9" x14ac:dyDescent="0.25">
      <c r="C47" t="s">
        <v>40</v>
      </c>
      <c r="D47" s="12" t="s">
        <v>3</v>
      </c>
      <c r="E47" s="12" t="s">
        <v>4</v>
      </c>
      <c r="F47" s="12" t="s">
        <v>5</v>
      </c>
      <c r="G47" s="12" t="s">
        <v>6</v>
      </c>
      <c r="H47" s="12" t="s">
        <v>7</v>
      </c>
      <c r="I47" s="12" t="s">
        <v>14</v>
      </c>
    </row>
    <row r="48" spans="3:9" x14ac:dyDescent="0.25">
      <c r="C48" t="s">
        <v>41</v>
      </c>
      <c r="D48" s="12">
        <v>95</v>
      </c>
      <c r="E48" s="12">
        <v>93</v>
      </c>
      <c r="F48" s="12">
        <v>104</v>
      </c>
      <c r="G48" s="12">
        <v>88</v>
      </c>
      <c r="H48" s="12">
        <f>SUM(D48:G48)</f>
        <v>380</v>
      </c>
      <c r="I48" s="22">
        <f>H48/$H$50</f>
        <v>0.91127098321342925</v>
      </c>
    </row>
    <row r="49" spans="3:9" x14ac:dyDescent="0.25">
      <c r="C49" t="s">
        <v>42</v>
      </c>
      <c r="D49" s="12">
        <v>7</v>
      </c>
      <c r="E49" s="12">
        <v>10</v>
      </c>
      <c r="F49" s="12">
        <v>10</v>
      </c>
      <c r="G49" s="12">
        <v>10</v>
      </c>
      <c r="H49" s="12">
        <f t="shared" ref="H49" si="6">SUM(D49:G49)</f>
        <v>37</v>
      </c>
      <c r="I49" s="22">
        <f>H49/$H$50</f>
        <v>8.8729016786570747E-2</v>
      </c>
    </row>
    <row r="50" spans="3:9" x14ac:dyDescent="0.25">
      <c r="C50" s="23" t="s">
        <v>7</v>
      </c>
      <c r="D50" s="27">
        <f>SUM(D48:D49)</f>
        <v>102</v>
      </c>
      <c r="E50" s="27">
        <f>SUM(E48:E49)</f>
        <v>103</v>
      </c>
      <c r="F50" s="27">
        <f>SUM(F48:F49)</f>
        <v>114</v>
      </c>
      <c r="G50" s="27">
        <f>SUM(G48:G49)</f>
        <v>98</v>
      </c>
      <c r="H50" s="27">
        <f>SUM(H48:H49)</f>
        <v>417</v>
      </c>
      <c r="I50" s="28">
        <f>H50/$H$50</f>
        <v>1</v>
      </c>
    </row>
    <row r="51" spans="3:9" x14ac:dyDescent="0.25">
      <c r="C51" s="51"/>
      <c r="D51" s="51"/>
      <c r="E51" s="51"/>
      <c r="F51" s="51"/>
      <c r="G51" s="51"/>
      <c r="H51" s="51"/>
      <c r="I51" s="51"/>
    </row>
    <row r="52" spans="3:9" x14ac:dyDescent="0.25">
      <c r="C52" s="52" t="s">
        <v>43</v>
      </c>
      <c r="D52" s="53"/>
      <c r="E52" s="53"/>
      <c r="F52" s="53"/>
      <c r="G52" s="53"/>
      <c r="H52" s="53"/>
      <c r="I52" s="54"/>
    </row>
    <row r="53" spans="3:9" x14ac:dyDescent="0.25">
      <c r="C53" s="73"/>
      <c r="D53" s="74"/>
      <c r="E53" s="74"/>
      <c r="F53" s="74"/>
      <c r="G53" s="74"/>
      <c r="H53" s="74"/>
      <c r="I53" s="75"/>
    </row>
    <row r="54" spans="3:9" x14ac:dyDescent="0.25">
      <c r="C54" s="73"/>
      <c r="D54" s="74"/>
      <c r="E54" s="74"/>
      <c r="F54" s="74"/>
      <c r="G54" s="74"/>
      <c r="H54" s="74"/>
      <c r="I54" s="75"/>
    </row>
    <row r="55" spans="3:9" ht="27" customHeight="1" x14ac:dyDescent="0.25">
      <c r="C55" s="76"/>
      <c r="D55" s="77"/>
      <c r="E55" s="77"/>
      <c r="F55" s="77"/>
      <c r="G55" s="77"/>
      <c r="H55" s="77"/>
      <c r="I55" s="78"/>
    </row>
    <row r="56" spans="3:9" x14ac:dyDescent="0.25">
      <c r="C56" s="79"/>
      <c r="D56" s="79"/>
      <c r="E56" s="79"/>
      <c r="F56" s="79"/>
      <c r="G56" s="79"/>
      <c r="H56" s="79"/>
      <c r="I56" s="79"/>
    </row>
    <row r="57" spans="3:9" x14ac:dyDescent="0.25">
      <c r="C57" t="s">
        <v>44</v>
      </c>
      <c r="D57" s="12" t="s">
        <v>3</v>
      </c>
      <c r="E57" s="12" t="s">
        <v>4</v>
      </c>
      <c r="F57" s="12" t="s">
        <v>5</v>
      </c>
      <c r="G57" s="12" t="s">
        <v>6</v>
      </c>
      <c r="H57" s="12" t="s">
        <v>7</v>
      </c>
      <c r="I57" s="12" t="s">
        <v>14</v>
      </c>
    </row>
    <row r="58" spans="3:9" x14ac:dyDescent="0.25">
      <c r="C58" t="s">
        <v>45</v>
      </c>
      <c r="D58" s="12">
        <v>2</v>
      </c>
      <c r="E58" s="12">
        <v>3</v>
      </c>
      <c r="F58" s="12">
        <v>4</v>
      </c>
      <c r="G58" s="12">
        <v>5</v>
      </c>
      <c r="H58" s="12">
        <f>SUM(D58:G58)</f>
        <v>14</v>
      </c>
      <c r="I58" s="22">
        <f>H58/$H$64</f>
        <v>3.3573141486810551E-2</v>
      </c>
    </row>
    <row r="59" spans="3:9" x14ac:dyDescent="0.25">
      <c r="C59" t="s">
        <v>46</v>
      </c>
      <c r="D59" s="12">
        <v>10</v>
      </c>
      <c r="E59" s="12">
        <v>5</v>
      </c>
      <c r="F59" s="12">
        <v>8</v>
      </c>
      <c r="G59" s="12">
        <v>9</v>
      </c>
      <c r="H59" s="12">
        <f t="shared" ref="H59:H63" si="7">SUM(D59:G59)</f>
        <v>32</v>
      </c>
      <c r="I59" s="22">
        <f t="shared" ref="I59:I63" si="8">H59/$H$64</f>
        <v>7.6738609112709827E-2</v>
      </c>
    </row>
    <row r="60" spans="3:9" x14ac:dyDescent="0.25">
      <c r="C60" t="s">
        <v>47</v>
      </c>
      <c r="D60" s="12">
        <v>8</v>
      </c>
      <c r="E60" s="12">
        <v>17</v>
      </c>
      <c r="F60" s="12">
        <v>9</v>
      </c>
      <c r="G60" s="12">
        <v>12</v>
      </c>
      <c r="H60" s="12">
        <f t="shared" si="7"/>
        <v>46</v>
      </c>
      <c r="I60" s="22">
        <f t="shared" si="8"/>
        <v>0.11031175059952038</v>
      </c>
    </row>
    <row r="61" spans="3:9" x14ac:dyDescent="0.25">
      <c r="C61" t="s">
        <v>48</v>
      </c>
      <c r="D61" s="12">
        <v>3</v>
      </c>
      <c r="E61" s="12">
        <v>1</v>
      </c>
      <c r="F61" s="12">
        <v>0</v>
      </c>
      <c r="G61" s="12">
        <v>2</v>
      </c>
      <c r="H61" s="12">
        <f t="shared" si="7"/>
        <v>6</v>
      </c>
      <c r="I61" s="22">
        <f t="shared" si="8"/>
        <v>1.4388489208633094E-2</v>
      </c>
    </row>
    <row r="62" spans="3:9" x14ac:dyDescent="0.25">
      <c r="C62" t="s">
        <v>49</v>
      </c>
      <c r="D62" s="12">
        <v>5</v>
      </c>
      <c r="E62" s="12">
        <v>5</v>
      </c>
      <c r="F62" s="12">
        <v>3</v>
      </c>
      <c r="G62" s="12">
        <v>4</v>
      </c>
      <c r="H62" s="12">
        <f t="shared" si="7"/>
        <v>17</v>
      </c>
      <c r="I62" s="22">
        <f t="shared" si="8"/>
        <v>4.0767386091127102E-2</v>
      </c>
    </row>
    <row r="63" spans="3:9" x14ac:dyDescent="0.25">
      <c r="C63" t="s">
        <v>50</v>
      </c>
      <c r="D63" s="12">
        <v>74</v>
      </c>
      <c r="E63" s="12">
        <v>72</v>
      </c>
      <c r="F63" s="12">
        <v>90</v>
      </c>
      <c r="G63" s="12">
        <v>66</v>
      </c>
      <c r="H63" s="12">
        <f t="shared" si="7"/>
        <v>302</v>
      </c>
      <c r="I63" s="22">
        <f t="shared" si="8"/>
        <v>0.72422062350119909</v>
      </c>
    </row>
    <row r="64" spans="3:9" x14ac:dyDescent="0.25">
      <c r="C64" s="23" t="s">
        <v>7</v>
      </c>
      <c r="D64" s="27">
        <f>SUBTOTAL(109,D58:D63)</f>
        <v>102</v>
      </c>
      <c r="E64" s="27">
        <f t="shared" ref="E64:G64" si="9">SUBTOTAL(109,E58:E63)</f>
        <v>103</v>
      </c>
      <c r="F64" s="27">
        <f t="shared" si="9"/>
        <v>114</v>
      </c>
      <c r="G64" s="27">
        <f t="shared" si="9"/>
        <v>98</v>
      </c>
      <c r="H64" s="27">
        <f>SUBTOTAL(109,H58:H63)</f>
        <v>417</v>
      </c>
      <c r="I64" s="28">
        <f>H64/$H$64</f>
        <v>1</v>
      </c>
    </row>
    <row r="65" spans="3:9" x14ac:dyDescent="0.25">
      <c r="C65" s="80"/>
      <c r="D65" s="80"/>
      <c r="E65" s="80"/>
      <c r="F65" s="80"/>
      <c r="G65" s="80"/>
      <c r="H65" s="80"/>
      <c r="I65" s="80"/>
    </row>
    <row r="66" spans="3:9" x14ac:dyDescent="0.25">
      <c r="C66" t="s">
        <v>51</v>
      </c>
      <c r="D66" s="12" t="s">
        <v>3</v>
      </c>
      <c r="E66" s="12" t="s">
        <v>4</v>
      </c>
      <c r="F66" s="12" t="s">
        <v>5</v>
      </c>
      <c r="G66" s="12" t="s">
        <v>6</v>
      </c>
      <c r="H66" s="12" t="s">
        <v>7</v>
      </c>
      <c r="I66" s="12" t="s">
        <v>14</v>
      </c>
    </row>
    <row r="67" spans="3:9" x14ac:dyDescent="0.25">
      <c r="C67" t="s">
        <v>41</v>
      </c>
      <c r="D67" s="12">
        <v>70</v>
      </c>
      <c r="E67" s="12">
        <v>79</v>
      </c>
      <c r="F67" s="12">
        <v>22</v>
      </c>
      <c r="G67" s="12">
        <v>67</v>
      </c>
      <c r="H67" s="12">
        <f>SUM(D67:G67)</f>
        <v>238</v>
      </c>
      <c r="I67" s="22">
        <f t="shared" ref="I67:I70" si="10">H67/$H$70</f>
        <v>0.66111111111111109</v>
      </c>
    </row>
    <row r="68" spans="3:9" x14ac:dyDescent="0.25">
      <c r="C68" t="s">
        <v>42</v>
      </c>
      <c r="D68" s="12">
        <v>16</v>
      </c>
      <c r="E68" s="12">
        <v>7</v>
      </c>
      <c r="F68" s="12">
        <v>80</v>
      </c>
      <c r="G68" s="12">
        <v>19</v>
      </c>
      <c r="H68" s="12">
        <f t="shared" ref="H68:H69" si="11">SUM(D68:G68)</f>
        <v>122</v>
      </c>
      <c r="I68" s="22">
        <f t="shared" si="10"/>
        <v>0.33888888888888891</v>
      </c>
    </row>
    <row r="69" spans="3:9" x14ac:dyDescent="0.25">
      <c r="C69" t="s">
        <v>52</v>
      </c>
      <c r="D69" s="12">
        <v>0</v>
      </c>
      <c r="E69" s="12">
        <v>0</v>
      </c>
      <c r="F69" s="12">
        <v>0</v>
      </c>
      <c r="G69" s="12">
        <v>0</v>
      </c>
      <c r="H69" s="12">
        <f t="shared" si="11"/>
        <v>0</v>
      </c>
      <c r="I69" s="22">
        <f t="shared" si="10"/>
        <v>0</v>
      </c>
    </row>
    <row r="70" spans="3:9" x14ac:dyDescent="0.25">
      <c r="C70" s="23" t="s">
        <v>7</v>
      </c>
      <c r="D70" s="27">
        <f>SUM(D67:D69)</f>
        <v>86</v>
      </c>
      <c r="E70" s="27">
        <f t="shared" ref="E70:H70" si="12">SUM(E67:E69)</f>
        <v>86</v>
      </c>
      <c r="F70" s="27">
        <f t="shared" si="12"/>
        <v>102</v>
      </c>
      <c r="G70" s="27">
        <f t="shared" si="12"/>
        <v>86</v>
      </c>
      <c r="H70" s="27">
        <f t="shared" si="12"/>
        <v>360</v>
      </c>
      <c r="I70" s="28">
        <f t="shared" si="10"/>
        <v>1</v>
      </c>
    </row>
    <row r="71" spans="3:9" x14ac:dyDescent="0.25">
      <c r="C71" s="51"/>
      <c r="D71" s="51"/>
      <c r="E71" s="51"/>
      <c r="F71" s="51"/>
      <c r="G71" s="51"/>
      <c r="H71" s="51"/>
      <c r="I71" s="51"/>
    </row>
    <row r="72" spans="3:9" x14ac:dyDescent="0.25">
      <c r="C72" t="s">
        <v>53</v>
      </c>
      <c r="D72" s="12" t="s">
        <v>3</v>
      </c>
      <c r="E72" s="12" t="s">
        <v>4</v>
      </c>
      <c r="F72" s="12" t="s">
        <v>5</v>
      </c>
      <c r="G72" s="12" t="s">
        <v>6</v>
      </c>
      <c r="H72" s="12" t="s">
        <v>7</v>
      </c>
      <c r="I72" s="12" t="s">
        <v>14</v>
      </c>
    </row>
    <row r="73" spans="3:9" x14ac:dyDescent="0.25">
      <c r="C73" t="s">
        <v>45</v>
      </c>
      <c r="D73" s="12">
        <v>2</v>
      </c>
      <c r="E73" s="12">
        <v>2</v>
      </c>
      <c r="F73" s="12">
        <v>0</v>
      </c>
      <c r="G73" s="12">
        <v>0</v>
      </c>
      <c r="H73" s="12">
        <v>4</v>
      </c>
      <c r="I73" s="22">
        <f t="shared" ref="I73:I80" si="13">H73/$H$80</f>
        <v>1.1111111111111112E-2</v>
      </c>
    </row>
    <row r="74" spans="3:9" x14ac:dyDescent="0.25">
      <c r="C74" t="s">
        <v>46</v>
      </c>
      <c r="D74" s="12">
        <v>49</v>
      </c>
      <c r="E74" s="12">
        <v>37</v>
      </c>
      <c r="F74" s="12">
        <v>60</v>
      </c>
      <c r="G74" s="12">
        <v>53</v>
      </c>
      <c r="H74" s="12">
        <v>199</v>
      </c>
      <c r="I74" s="22">
        <f t="shared" si="13"/>
        <v>0.55277777777777781</v>
      </c>
    </row>
    <row r="75" spans="3:9" x14ac:dyDescent="0.25">
      <c r="C75" t="s">
        <v>47</v>
      </c>
      <c r="D75" s="12">
        <v>10</v>
      </c>
      <c r="E75" s="12">
        <v>12</v>
      </c>
      <c r="F75" s="12">
        <v>7</v>
      </c>
      <c r="G75" s="12">
        <v>5</v>
      </c>
      <c r="H75" s="12">
        <v>34</v>
      </c>
      <c r="I75" s="22">
        <f t="shared" si="13"/>
        <v>9.4444444444444442E-2</v>
      </c>
    </row>
    <row r="76" spans="3:9" x14ac:dyDescent="0.25">
      <c r="C76" t="s">
        <v>48</v>
      </c>
      <c r="D76" s="12">
        <v>0</v>
      </c>
      <c r="E76" s="12">
        <v>0</v>
      </c>
      <c r="F76" s="12">
        <v>0</v>
      </c>
      <c r="G76" s="12">
        <v>1</v>
      </c>
      <c r="H76" s="12">
        <v>1</v>
      </c>
      <c r="I76" s="22">
        <f t="shared" si="13"/>
        <v>2.7777777777777779E-3</v>
      </c>
    </row>
    <row r="77" spans="3:9" x14ac:dyDescent="0.25">
      <c r="C77" t="s">
        <v>49</v>
      </c>
      <c r="D77" s="12">
        <v>1</v>
      </c>
      <c r="E77" s="12">
        <v>0</v>
      </c>
      <c r="F77" s="12">
        <v>0</v>
      </c>
      <c r="G77" s="12">
        <v>0</v>
      </c>
      <c r="H77" s="12">
        <v>1</v>
      </c>
      <c r="I77" s="22">
        <f t="shared" si="13"/>
        <v>2.7777777777777779E-3</v>
      </c>
    </row>
    <row r="78" spans="3:9" x14ac:dyDescent="0.25">
      <c r="C78" t="s">
        <v>50</v>
      </c>
      <c r="D78" s="12">
        <v>24</v>
      </c>
      <c r="E78" s="12">
        <v>35</v>
      </c>
      <c r="F78" s="12">
        <v>35</v>
      </c>
      <c r="G78" s="12">
        <v>27</v>
      </c>
      <c r="H78" s="12">
        <v>121</v>
      </c>
      <c r="I78" s="20">
        <f t="shared" si="13"/>
        <v>0.33611111111111114</v>
      </c>
    </row>
    <row r="79" spans="3:9" x14ac:dyDescent="0.25">
      <c r="C79" t="s">
        <v>52</v>
      </c>
      <c r="D79" s="12">
        <v>0</v>
      </c>
      <c r="E79" s="12">
        <v>0</v>
      </c>
      <c r="F79" s="12">
        <v>0</v>
      </c>
      <c r="G79" s="12">
        <v>0</v>
      </c>
      <c r="H79" s="12">
        <v>0</v>
      </c>
      <c r="I79" s="22">
        <f>H79/$H$80</f>
        <v>0</v>
      </c>
    </row>
    <row r="80" spans="3:9" x14ac:dyDescent="0.25">
      <c r="C80" s="23" t="s">
        <v>7</v>
      </c>
      <c r="D80" s="27">
        <f>SUM(D73:D79)</f>
        <v>86</v>
      </c>
      <c r="E80" s="27">
        <v>86</v>
      </c>
      <c r="F80" s="27">
        <f>SUM(F73:F79)</f>
        <v>102</v>
      </c>
      <c r="G80" s="27">
        <f t="shared" ref="G80" si="14">SUM(G73:G79)</f>
        <v>86</v>
      </c>
      <c r="H80" s="27">
        <f>SUM(H73:H79)</f>
        <v>360</v>
      </c>
      <c r="I80" s="28">
        <f t="shared" si="13"/>
        <v>1</v>
      </c>
    </row>
    <row r="81" spans="1:9" x14ac:dyDescent="0.25">
      <c r="C81" s="51"/>
      <c r="D81" s="51"/>
      <c r="E81" s="51"/>
      <c r="F81" s="51"/>
      <c r="G81" s="51"/>
      <c r="H81" s="51"/>
      <c r="I81" s="51"/>
    </row>
    <row r="82" spans="1:9" x14ac:dyDescent="0.25">
      <c r="C82" s="33" t="s">
        <v>54</v>
      </c>
      <c r="D82" s="34" t="s">
        <v>3</v>
      </c>
      <c r="E82" s="34" t="s">
        <v>4</v>
      </c>
      <c r="F82" s="34" t="s">
        <v>5</v>
      </c>
      <c r="G82" s="34" t="s">
        <v>6</v>
      </c>
      <c r="H82" s="34" t="s">
        <v>7</v>
      </c>
      <c r="I82" s="34" t="s">
        <v>14</v>
      </c>
    </row>
    <row r="83" spans="1:9" x14ac:dyDescent="0.25">
      <c r="C83" s="35" t="s">
        <v>55</v>
      </c>
      <c r="D83" s="36">
        <v>20</v>
      </c>
      <c r="E83" s="36">
        <v>31</v>
      </c>
      <c r="F83" s="36">
        <v>28</v>
      </c>
      <c r="G83" s="36">
        <v>29</v>
      </c>
      <c r="H83" s="36">
        <f>SUM(D83:G83)</f>
        <v>108</v>
      </c>
      <c r="I83" s="37">
        <f>H83/$H$87</f>
        <v>0.35526315789473684</v>
      </c>
    </row>
    <row r="84" spans="1:9" x14ac:dyDescent="0.25">
      <c r="C84" s="38" t="s">
        <v>56</v>
      </c>
      <c r="D84" s="39">
        <v>11</v>
      </c>
      <c r="E84" s="39">
        <v>12</v>
      </c>
      <c r="F84" s="39">
        <v>21</v>
      </c>
      <c r="G84" s="39">
        <v>16</v>
      </c>
      <c r="H84" s="39">
        <f t="shared" ref="H84:H87" si="15">SUM(D84:G84)</f>
        <v>60</v>
      </c>
      <c r="I84" s="40">
        <f>H84/$H$87</f>
        <v>0.19736842105263158</v>
      </c>
    </row>
    <row r="85" spans="1:9" x14ac:dyDescent="0.25">
      <c r="C85" s="35" t="s">
        <v>57</v>
      </c>
      <c r="D85" s="36">
        <v>20</v>
      </c>
      <c r="E85" s="36">
        <v>19</v>
      </c>
      <c r="F85" s="36">
        <v>25</v>
      </c>
      <c r="G85" s="36">
        <v>15</v>
      </c>
      <c r="H85" s="36">
        <f t="shared" si="15"/>
        <v>79</v>
      </c>
      <c r="I85" s="37">
        <f>H85/$H$87</f>
        <v>0.25986842105263158</v>
      </c>
    </row>
    <row r="86" spans="1:9" x14ac:dyDescent="0.25">
      <c r="C86" s="41" t="s">
        <v>49</v>
      </c>
      <c r="D86" s="39">
        <v>15</v>
      </c>
      <c r="E86" s="39">
        <v>11</v>
      </c>
      <c r="F86" s="39">
        <v>21</v>
      </c>
      <c r="G86" s="39">
        <v>10</v>
      </c>
      <c r="H86" s="39">
        <f t="shared" si="15"/>
        <v>57</v>
      </c>
      <c r="I86" s="40">
        <f>H86/$H$87</f>
        <v>0.1875</v>
      </c>
    </row>
    <row r="87" spans="1:9" x14ac:dyDescent="0.25">
      <c r="B87" s="16"/>
      <c r="C87" s="42" t="s">
        <v>7</v>
      </c>
      <c r="D87" s="43">
        <f>SUM(D83:D86)</f>
        <v>66</v>
      </c>
      <c r="E87" s="43">
        <f>SUM(E83:E86)</f>
        <v>73</v>
      </c>
      <c r="F87" s="43">
        <f t="shared" ref="F87:G87" si="16">SUM(F83:F86)</f>
        <v>95</v>
      </c>
      <c r="G87" s="43">
        <f t="shared" si="16"/>
        <v>70</v>
      </c>
      <c r="H87" s="43">
        <f t="shared" si="15"/>
        <v>304</v>
      </c>
      <c r="I87" s="44">
        <f>H87/$H$87</f>
        <v>1</v>
      </c>
    </row>
    <row r="88" spans="1:9" ht="48.75" customHeight="1" x14ac:dyDescent="0.25">
      <c r="B88" s="16"/>
      <c r="C88" s="81" t="s">
        <v>58</v>
      </c>
      <c r="D88" s="82"/>
      <c r="E88" s="82"/>
      <c r="F88" s="82"/>
      <c r="G88" s="82"/>
      <c r="H88" s="82"/>
      <c r="I88" s="83"/>
    </row>
    <row r="89" spans="1:9" x14ac:dyDescent="0.25">
      <c r="A89" s="12"/>
      <c r="B89" s="12"/>
      <c r="C89" s="12"/>
      <c r="D89" s="12"/>
      <c r="E89" s="12"/>
      <c r="F89" s="12"/>
      <c r="G89" s="12"/>
      <c r="H89" s="12"/>
      <c r="I89" s="12"/>
    </row>
    <row r="90" spans="1:9" x14ac:dyDescent="0.25">
      <c r="A90" s="45" t="s">
        <v>59</v>
      </c>
      <c r="B90" s="46"/>
      <c r="C90" s="46"/>
      <c r="D90" s="46"/>
      <c r="E90" s="46"/>
      <c r="F90" s="46"/>
      <c r="G90" s="46"/>
      <c r="H90" s="46"/>
      <c r="I90" s="46"/>
    </row>
    <row r="91" spans="1:9" x14ac:dyDescent="0.25">
      <c r="A91" s="64" t="s">
        <v>60</v>
      </c>
      <c r="B91" s="67" t="s">
        <v>50</v>
      </c>
      <c r="C91" s="47" t="s">
        <v>61</v>
      </c>
      <c r="D91" s="48" t="s">
        <v>3</v>
      </c>
      <c r="E91" s="48" t="s">
        <v>4</v>
      </c>
      <c r="F91" s="48" t="s">
        <v>5</v>
      </c>
      <c r="G91" s="48" t="s">
        <v>6</v>
      </c>
      <c r="H91" s="48" t="s">
        <v>7</v>
      </c>
      <c r="I91" s="48" t="s">
        <v>14</v>
      </c>
    </row>
    <row r="92" spans="1:9" x14ac:dyDescent="0.25">
      <c r="A92" s="65"/>
      <c r="B92" s="68"/>
      <c r="C92" t="s">
        <v>45</v>
      </c>
      <c r="D92" s="12">
        <v>1</v>
      </c>
      <c r="E92" s="12">
        <v>2</v>
      </c>
      <c r="F92" s="12">
        <v>0</v>
      </c>
      <c r="G92" s="12">
        <v>0</v>
      </c>
      <c r="H92" s="12">
        <f>SUM(D92:G92)</f>
        <v>3</v>
      </c>
      <c r="I92" s="22">
        <f t="shared" ref="I92:I99" si="17">H92/$H$99</f>
        <v>9.9337748344370865E-3</v>
      </c>
    </row>
    <row r="93" spans="1:9" x14ac:dyDescent="0.25">
      <c r="A93" s="65"/>
      <c r="B93" s="68"/>
      <c r="C93" t="s">
        <v>46</v>
      </c>
      <c r="D93" s="12">
        <v>44</v>
      </c>
      <c r="E93" s="12">
        <v>30</v>
      </c>
      <c r="F93" s="12">
        <v>57</v>
      </c>
      <c r="G93" s="12">
        <v>44</v>
      </c>
      <c r="H93" s="12">
        <f t="shared" ref="H93:H138" si="18">SUM(D93:G93)</f>
        <v>175</v>
      </c>
      <c r="I93" s="22">
        <f t="shared" si="17"/>
        <v>0.57947019867549665</v>
      </c>
    </row>
    <row r="94" spans="1:9" x14ac:dyDescent="0.25">
      <c r="A94" s="65"/>
      <c r="B94" s="68"/>
      <c r="C94" t="s">
        <v>47</v>
      </c>
      <c r="D94" s="12">
        <v>9</v>
      </c>
      <c r="E94" s="12">
        <v>10</v>
      </c>
      <c r="F94" s="12">
        <v>6</v>
      </c>
      <c r="G94" s="12">
        <v>3</v>
      </c>
      <c r="H94" s="12">
        <f t="shared" si="18"/>
        <v>28</v>
      </c>
      <c r="I94" s="22">
        <f t="shared" si="17"/>
        <v>9.2715231788079472E-2</v>
      </c>
    </row>
    <row r="95" spans="1:9" x14ac:dyDescent="0.25">
      <c r="A95" s="65"/>
      <c r="B95" s="68"/>
      <c r="C95" t="s">
        <v>48</v>
      </c>
      <c r="D95" s="12">
        <v>0</v>
      </c>
      <c r="E95" s="12">
        <v>0</v>
      </c>
      <c r="F95" s="12">
        <v>0</v>
      </c>
      <c r="G95" s="12">
        <v>1</v>
      </c>
      <c r="H95" s="12">
        <f t="shared" si="18"/>
        <v>1</v>
      </c>
      <c r="I95" s="22">
        <f t="shared" si="17"/>
        <v>3.3112582781456954E-3</v>
      </c>
    </row>
    <row r="96" spans="1:9" x14ac:dyDescent="0.25">
      <c r="A96" s="65"/>
      <c r="B96" s="68"/>
      <c r="C96" t="s">
        <v>49</v>
      </c>
      <c r="D96" s="12">
        <v>0</v>
      </c>
      <c r="E96" s="12">
        <v>0</v>
      </c>
      <c r="F96" s="12">
        <v>0</v>
      </c>
      <c r="G96" s="12">
        <v>0</v>
      </c>
      <c r="H96" s="12">
        <f t="shared" si="18"/>
        <v>0</v>
      </c>
      <c r="I96" s="22">
        <f t="shared" si="17"/>
        <v>0</v>
      </c>
    </row>
    <row r="97" spans="1:9" x14ac:dyDescent="0.25">
      <c r="A97" s="65"/>
      <c r="B97" s="68"/>
      <c r="C97" t="s">
        <v>50</v>
      </c>
      <c r="D97" s="12">
        <v>20</v>
      </c>
      <c r="E97" s="12">
        <v>30</v>
      </c>
      <c r="F97" s="12">
        <v>27</v>
      </c>
      <c r="G97" s="12">
        <v>18</v>
      </c>
      <c r="H97" s="12">
        <f t="shared" si="18"/>
        <v>95</v>
      </c>
      <c r="I97" s="22">
        <f t="shared" si="17"/>
        <v>0.31456953642384106</v>
      </c>
    </row>
    <row r="98" spans="1:9" x14ac:dyDescent="0.25">
      <c r="A98" s="65"/>
      <c r="B98" s="68"/>
      <c r="C98" t="s">
        <v>52</v>
      </c>
      <c r="D98" s="12">
        <v>0</v>
      </c>
      <c r="E98" s="12">
        <v>0</v>
      </c>
      <c r="F98" s="12">
        <v>0</v>
      </c>
      <c r="G98" s="12">
        <v>0</v>
      </c>
      <c r="H98" s="12">
        <f t="shared" si="18"/>
        <v>0</v>
      </c>
      <c r="I98" s="22">
        <f>H98/$H$99</f>
        <v>0</v>
      </c>
    </row>
    <row r="99" spans="1:9" x14ac:dyDescent="0.25">
      <c r="A99" s="65"/>
      <c r="B99" s="69"/>
      <c r="C99" s="49" t="s">
        <v>7</v>
      </c>
      <c r="D99" s="27">
        <f>SUBTOTAL(109,D92:D98)</f>
        <v>74</v>
      </c>
      <c r="E99" s="27">
        <f>SUBTOTAL(109,E92:E98)</f>
        <v>72</v>
      </c>
      <c r="F99" s="27">
        <f>SUBTOTAL(109,F92:F98)</f>
        <v>90</v>
      </c>
      <c r="G99" s="27">
        <f>SUM(G92:G98)</f>
        <v>66</v>
      </c>
      <c r="H99" s="27">
        <f t="shared" si="18"/>
        <v>302</v>
      </c>
      <c r="I99" s="28">
        <f t="shared" si="17"/>
        <v>1</v>
      </c>
    </row>
    <row r="100" spans="1:9" x14ac:dyDescent="0.25">
      <c r="A100" s="65"/>
      <c r="B100" s="70" t="s">
        <v>47</v>
      </c>
      <c r="C100" t="s">
        <v>45</v>
      </c>
      <c r="D100" s="12">
        <v>1</v>
      </c>
      <c r="E100" s="12">
        <v>2</v>
      </c>
      <c r="F100" s="12">
        <v>0</v>
      </c>
      <c r="G100" s="12">
        <v>0</v>
      </c>
      <c r="H100" s="12">
        <f t="shared" si="18"/>
        <v>3</v>
      </c>
      <c r="I100" s="22">
        <f t="shared" ref="I100:I107" si="19">H100/$H$107</f>
        <v>6.5217391304347824E-2</v>
      </c>
    </row>
    <row r="101" spans="1:9" x14ac:dyDescent="0.25">
      <c r="A101" s="65"/>
      <c r="B101" s="71"/>
      <c r="C101" t="s">
        <v>46</v>
      </c>
      <c r="D101" s="12">
        <v>4</v>
      </c>
      <c r="E101" s="12">
        <v>9</v>
      </c>
      <c r="F101" s="12">
        <v>7</v>
      </c>
      <c r="G101" s="12">
        <v>7</v>
      </c>
      <c r="H101" s="12">
        <f t="shared" si="18"/>
        <v>27</v>
      </c>
      <c r="I101" s="22">
        <f t="shared" si="19"/>
        <v>0.58695652173913049</v>
      </c>
    </row>
    <row r="102" spans="1:9" x14ac:dyDescent="0.25">
      <c r="A102" s="65"/>
      <c r="B102" s="71"/>
      <c r="C102" t="s">
        <v>47</v>
      </c>
      <c r="D102" s="12">
        <v>1</v>
      </c>
      <c r="E102" s="12">
        <v>1</v>
      </c>
      <c r="F102" s="12">
        <v>0</v>
      </c>
      <c r="G102" s="12">
        <v>1</v>
      </c>
      <c r="H102" s="12">
        <f t="shared" si="18"/>
        <v>3</v>
      </c>
      <c r="I102" s="22">
        <f t="shared" si="19"/>
        <v>6.5217391304347824E-2</v>
      </c>
    </row>
    <row r="103" spans="1:9" x14ac:dyDescent="0.25">
      <c r="A103" s="65"/>
      <c r="B103" s="71"/>
      <c r="C103" t="s">
        <v>48</v>
      </c>
      <c r="D103" s="12">
        <v>0</v>
      </c>
      <c r="E103" s="12">
        <v>0</v>
      </c>
      <c r="F103" s="12">
        <v>0</v>
      </c>
      <c r="G103" s="12">
        <v>0</v>
      </c>
      <c r="H103" s="12">
        <f t="shared" si="18"/>
        <v>0</v>
      </c>
      <c r="I103" s="22">
        <f t="shared" si="19"/>
        <v>0</v>
      </c>
    </row>
    <row r="104" spans="1:9" x14ac:dyDescent="0.25">
      <c r="A104" s="65"/>
      <c r="B104" s="71"/>
      <c r="C104" t="s">
        <v>49</v>
      </c>
      <c r="D104" s="12">
        <v>0</v>
      </c>
      <c r="E104" s="12">
        <v>0</v>
      </c>
      <c r="F104" s="12">
        <v>0</v>
      </c>
      <c r="G104" s="12">
        <v>0</v>
      </c>
      <c r="H104" s="12">
        <f t="shared" si="18"/>
        <v>0</v>
      </c>
      <c r="I104" s="22">
        <f t="shared" si="19"/>
        <v>0</v>
      </c>
    </row>
    <row r="105" spans="1:9" x14ac:dyDescent="0.25">
      <c r="A105" s="65"/>
      <c r="B105" s="71"/>
      <c r="C105" t="s">
        <v>50</v>
      </c>
      <c r="D105" s="12">
        <v>2</v>
      </c>
      <c r="E105" s="12">
        <v>5</v>
      </c>
      <c r="F105" s="12">
        <v>2</v>
      </c>
      <c r="G105" s="12">
        <v>4</v>
      </c>
      <c r="H105" s="12">
        <f t="shared" si="18"/>
        <v>13</v>
      </c>
      <c r="I105" s="22">
        <f t="shared" si="19"/>
        <v>0.28260869565217389</v>
      </c>
    </row>
    <row r="106" spans="1:9" x14ac:dyDescent="0.25">
      <c r="A106" s="65"/>
      <c r="B106" s="71"/>
      <c r="C106" t="s">
        <v>52</v>
      </c>
      <c r="D106" s="12">
        <v>0</v>
      </c>
      <c r="E106" s="12">
        <v>0</v>
      </c>
      <c r="F106" s="12">
        <v>0</v>
      </c>
      <c r="G106" s="12">
        <v>0</v>
      </c>
      <c r="H106" s="12">
        <f t="shared" si="18"/>
        <v>0</v>
      </c>
      <c r="I106" s="22">
        <f>H106/$H$107</f>
        <v>0</v>
      </c>
    </row>
    <row r="107" spans="1:9" x14ac:dyDescent="0.25">
      <c r="A107" s="65"/>
      <c r="B107" s="72"/>
      <c r="C107" s="49" t="s">
        <v>7</v>
      </c>
      <c r="D107" s="27">
        <f>SUBTOTAL(109,D100:D106)</f>
        <v>8</v>
      </c>
      <c r="E107" s="27">
        <f>SUBTOTAL(109,E100:E106)</f>
        <v>17</v>
      </c>
      <c r="F107" s="27">
        <f>SUBTOTAL(109,F100:F106)</f>
        <v>9</v>
      </c>
      <c r="G107" s="27">
        <f t="shared" ref="G107:H107" si="20">SUBTOTAL(109,G100:G106)</f>
        <v>12</v>
      </c>
      <c r="H107" s="27">
        <f t="shared" si="20"/>
        <v>46</v>
      </c>
      <c r="I107" s="28">
        <f t="shared" si="19"/>
        <v>1</v>
      </c>
    </row>
    <row r="108" spans="1:9" x14ac:dyDescent="0.25">
      <c r="A108" s="65"/>
      <c r="B108" s="70" t="s">
        <v>46</v>
      </c>
      <c r="C108" t="s">
        <v>45</v>
      </c>
      <c r="D108" s="12">
        <v>0</v>
      </c>
      <c r="E108" s="12">
        <v>0</v>
      </c>
      <c r="F108" s="12">
        <v>0</v>
      </c>
      <c r="G108" s="12">
        <v>0</v>
      </c>
      <c r="H108" s="12">
        <f t="shared" si="18"/>
        <v>0</v>
      </c>
      <c r="I108" s="22">
        <f t="shared" ref="I108:I115" si="21">H108/$H$115</f>
        <v>0</v>
      </c>
    </row>
    <row r="109" spans="1:9" x14ac:dyDescent="0.25">
      <c r="A109" s="65"/>
      <c r="B109" s="71"/>
      <c r="C109" t="s">
        <v>46</v>
      </c>
      <c r="D109" s="12">
        <v>6</v>
      </c>
      <c r="E109" s="12">
        <v>2</v>
      </c>
      <c r="F109" s="12">
        <v>2</v>
      </c>
      <c r="G109" s="12">
        <v>7</v>
      </c>
      <c r="H109" s="12">
        <f t="shared" si="18"/>
        <v>17</v>
      </c>
      <c r="I109" s="22">
        <f t="shared" si="21"/>
        <v>0.53125</v>
      </c>
    </row>
    <row r="110" spans="1:9" x14ac:dyDescent="0.25">
      <c r="A110" s="65"/>
      <c r="B110" s="71"/>
      <c r="C110" t="s">
        <v>47</v>
      </c>
      <c r="D110" s="12">
        <v>1</v>
      </c>
      <c r="E110" s="12">
        <v>1</v>
      </c>
      <c r="F110" s="12">
        <v>1</v>
      </c>
      <c r="G110" s="12">
        <v>0</v>
      </c>
      <c r="H110" s="12">
        <f t="shared" si="18"/>
        <v>3</v>
      </c>
      <c r="I110" s="22">
        <f t="shared" si="21"/>
        <v>9.375E-2</v>
      </c>
    </row>
    <row r="111" spans="1:9" x14ac:dyDescent="0.25">
      <c r="A111" s="65"/>
      <c r="B111" s="71"/>
      <c r="C111" t="s">
        <v>48</v>
      </c>
      <c r="D111" s="12">
        <v>0</v>
      </c>
      <c r="E111" s="12">
        <v>0</v>
      </c>
      <c r="F111" s="12">
        <v>0</v>
      </c>
      <c r="G111" s="12">
        <v>0</v>
      </c>
      <c r="H111" s="12">
        <f t="shared" si="18"/>
        <v>0</v>
      </c>
      <c r="I111" s="22">
        <f t="shared" si="21"/>
        <v>0</v>
      </c>
    </row>
    <row r="112" spans="1:9" x14ac:dyDescent="0.25">
      <c r="A112" s="65"/>
      <c r="B112" s="71"/>
      <c r="C112" t="s">
        <v>49</v>
      </c>
      <c r="D112" s="12">
        <v>0</v>
      </c>
      <c r="E112" s="12">
        <v>0</v>
      </c>
      <c r="F112" s="12">
        <v>0</v>
      </c>
      <c r="G112" s="12">
        <v>0</v>
      </c>
      <c r="H112" s="12">
        <f t="shared" si="18"/>
        <v>0</v>
      </c>
      <c r="I112" s="22">
        <f t="shared" si="21"/>
        <v>0</v>
      </c>
    </row>
    <row r="113" spans="1:9" x14ac:dyDescent="0.25">
      <c r="A113" s="65"/>
      <c r="B113" s="71"/>
      <c r="C113" t="s">
        <v>50</v>
      </c>
      <c r="D113" s="12">
        <v>3</v>
      </c>
      <c r="E113" s="12">
        <v>2</v>
      </c>
      <c r="F113" s="12">
        <v>5</v>
      </c>
      <c r="G113" s="12">
        <v>2</v>
      </c>
      <c r="H113" s="12">
        <f t="shared" si="18"/>
        <v>12</v>
      </c>
      <c r="I113" s="22">
        <f t="shared" si="21"/>
        <v>0.375</v>
      </c>
    </row>
    <row r="114" spans="1:9" x14ac:dyDescent="0.25">
      <c r="A114" s="65"/>
      <c r="B114" s="71"/>
      <c r="C114" t="s">
        <v>52</v>
      </c>
      <c r="D114" s="12">
        <v>0</v>
      </c>
      <c r="E114" s="12">
        <v>0</v>
      </c>
      <c r="F114" s="12">
        <v>0</v>
      </c>
      <c r="G114" s="12">
        <v>0</v>
      </c>
      <c r="H114" s="12">
        <f t="shared" si="18"/>
        <v>0</v>
      </c>
      <c r="I114" s="22">
        <f>H114/$H$115</f>
        <v>0</v>
      </c>
    </row>
    <row r="115" spans="1:9" x14ac:dyDescent="0.25">
      <c r="A115" s="65"/>
      <c r="B115" s="72"/>
      <c r="C115" s="49" t="s">
        <v>7</v>
      </c>
      <c r="D115" s="27">
        <f>SUM(D108:D114)</f>
        <v>10</v>
      </c>
      <c r="E115" s="27">
        <f>SUM(E108:E114)</f>
        <v>5</v>
      </c>
      <c r="F115" s="27">
        <f>SUM(F108:F114)</f>
        <v>8</v>
      </c>
      <c r="G115" s="27">
        <f t="shared" ref="G115:H115" si="22">SUM(G108:G114)</f>
        <v>9</v>
      </c>
      <c r="H115" s="27">
        <f t="shared" si="22"/>
        <v>32</v>
      </c>
      <c r="I115" s="28">
        <f t="shared" si="21"/>
        <v>1</v>
      </c>
    </row>
    <row r="116" spans="1:9" x14ac:dyDescent="0.25">
      <c r="A116" s="65"/>
      <c r="B116" s="70" t="s">
        <v>48</v>
      </c>
      <c r="C116" t="s">
        <v>45</v>
      </c>
      <c r="D116" s="12">
        <v>1</v>
      </c>
      <c r="E116" s="12">
        <v>0</v>
      </c>
      <c r="F116" s="12">
        <v>0</v>
      </c>
      <c r="G116" s="12">
        <v>0</v>
      </c>
      <c r="H116" s="12">
        <f t="shared" si="18"/>
        <v>1</v>
      </c>
      <c r="I116" s="22">
        <f t="shared" ref="I116:I123" si="23">H116/$H$123</f>
        <v>0.16666666666666666</v>
      </c>
    </row>
    <row r="117" spans="1:9" x14ac:dyDescent="0.25">
      <c r="A117" s="65"/>
      <c r="B117" s="71"/>
      <c r="C117" t="s">
        <v>46</v>
      </c>
      <c r="D117" s="12">
        <v>1</v>
      </c>
      <c r="E117" s="12">
        <v>0</v>
      </c>
      <c r="F117" s="12">
        <v>0</v>
      </c>
      <c r="G117" s="12">
        <v>1</v>
      </c>
      <c r="H117" s="12">
        <f t="shared" si="18"/>
        <v>2</v>
      </c>
      <c r="I117" s="22">
        <f t="shared" si="23"/>
        <v>0.33333333333333331</v>
      </c>
    </row>
    <row r="118" spans="1:9" x14ac:dyDescent="0.25">
      <c r="A118" s="65"/>
      <c r="B118" s="71"/>
      <c r="C118" t="s">
        <v>47</v>
      </c>
      <c r="D118" s="12">
        <v>0</v>
      </c>
      <c r="E118" s="12">
        <v>1</v>
      </c>
      <c r="F118" s="12">
        <v>0</v>
      </c>
      <c r="G118" s="12">
        <v>0</v>
      </c>
      <c r="H118" s="12">
        <f t="shared" si="18"/>
        <v>1</v>
      </c>
      <c r="I118" s="22">
        <f t="shared" si="23"/>
        <v>0.16666666666666666</v>
      </c>
    </row>
    <row r="119" spans="1:9" x14ac:dyDescent="0.25">
      <c r="A119" s="65"/>
      <c r="B119" s="71"/>
      <c r="C119" t="s">
        <v>48</v>
      </c>
      <c r="D119" s="12">
        <v>0</v>
      </c>
      <c r="E119" s="12">
        <v>0</v>
      </c>
      <c r="F119" s="12">
        <v>0</v>
      </c>
      <c r="G119" s="12">
        <v>0</v>
      </c>
      <c r="H119" s="12">
        <f t="shared" si="18"/>
        <v>0</v>
      </c>
      <c r="I119" s="22">
        <f t="shared" si="23"/>
        <v>0</v>
      </c>
    </row>
    <row r="120" spans="1:9" x14ac:dyDescent="0.25">
      <c r="A120" s="65"/>
      <c r="B120" s="71"/>
      <c r="C120" t="s">
        <v>49</v>
      </c>
      <c r="D120" s="12">
        <v>0</v>
      </c>
      <c r="E120" s="12">
        <v>0</v>
      </c>
      <c r="F120" s="12">
        <v>0</v>
      </c>
      <c r="G120" s="12">
        <v>0</v>
      </c>
      <c r="H120" s="12">
        <f t="shared" si="18"/>
        <v>0</v>
      </c>
      <c r="I120" s="22">
        <f t="shared" si="23"/>
        <v>0</v>
      </c>
    </row>
    <row r="121" spans="1:9" x14ac:dyDescent="0.25">
      <c r="A121" s="65"/>
      <c r="B121" s="71"/>
      <c r="C121" t="s">
        <v>50</v>
      </c>
      <c r="D121" s="12">
        <v>1</v>
      </c>
      <c r="E121" s="12">
        <v>0</v>
      </c>
      <c r="F121" s="12">
        <v>0</v>
      </c>
      <c r="G121" s="12">
        <v>1</v>
      </c>
      <c r="H121" s="12">
        <f t="shared" si="18"/>
        <v>2</v>
      </c>
      <c r="I121" s="22">
        <f t="shared" si="23"/>
        <v>0.33333333333333331</v>
      </c>
    </row>
    <row r="122" spans="1:9" x14ac:dyDescent="0.25">
      <c r="A122" s="65"/>
      <c r="B122" s="71"/>
      <c r="C122" t="s">
        <v>52</v>
      </c>
      <c r="D122" s="12">
        <v>0</v>
      </c>
      <c r="E122" s="12">
        <v>0</v>
      </c>
      <c r="F122" s="12">
        <v>0</v>
      </c>
      <c r="G122" s="12">
        <v>0</v>
      </c>
      <c r="H122" s="12">
        <f t="shared" si="18"/>
        <v>0</v>
      </c>
      <c r="I122" s="22">
        <f>H122/$H$123</f>
        <v>0</v>
      </c>
    </row>
    <row r="123" spans="1:9" x14ac:dyDescent="0.25">
      <c r="A123" s="65"/>
      <c r="B123" s="72"/>
      <c r="C123" s="49" t="s">
        <v>7</v>
      </c>
      <c r="D123" s="27">
        <f>SUM(D116:D122)</f>
        <v>3</v>
      </c>
      <c r="E123" s="27">
        <f>SUM(E116:E122)</f>
        <v>1</v>
      </c>
      <c r="F123" s="27">
        <v>1</v>
      </c>
      <c r="G123" s="27">
        <f t="shared" ref="G123:H123" si="24">SUM(G116:G122)</f>
        <v>2</v>
      </c>
      <c r="H123" s="27">
        <f t="shared" si="24"/>
        <v>6</v>
      </c>
      <c r="I123" s="28">
        <f t="shared" si="23"/>
        <v>1</v>
      </c>
    </row>
    <row r="124" spans="1:9" x14ac:dyDescent="0.25">
      <c r="A124" s="65"/>
      <c r="B124" s="70" t="s">
        <v>45</v>
      </c>
      <c r="C124" t="s">
        <v>45</v>
      </c>
      <c r="D124" s="12">
        <v>0</v>
      </c>
      <c r="E124" s="12">
        <v>0</v>
      </c>
      <c r="F124" s="12">
        <v>0</v>
      </c>
      <c r="G124" s="12">
        <v>0</v>
      </c>
      <c r="H124" s="12">
        <f t="shared" si="18"/>
        <v>0</v>
      </c>
      <c r="I124" s="22">
        <f t="shared" ref="I124:I131" si="25">H124/$H$131</f>
        <v>0</v>
      </c>
    </row>
    <row r="125" spans="1:9" x14ac:dyDescent="0.25">
      <c r="A125" s="65"/>
      <c r="B125" s="71"/>
      <c r="C125" t="s">
        <v>46</v>
      </c>
      <c r="D125" s="12">
        <v>0</v>
      </c>
      <c r="E125" s="12">
        <v>1</v>
      </c>
      <c r="F125" s="12">
        <v>1</v>
      </c>
      <c r="G125" s="12">
        <v>2</v>
      </c>
      <c r="H125" s="12">
        <f t="shared" si="18"/>
        <v>4</v>
      </c>
      <c r="I125" s="22">
        <f t="shared" si="25"/>
        <v>0.2857142857142857</v>
      </c>
    </row>
    <row r="126" spans="1:9" x14ac:dyDescent="0.25">
      <c r="A126" s="65"/>
      <c r="B126" s="71"/>
      <c r="C126" t="s">
        <v>47</v>
      </c>
      <c r="D126" s="12">
        <v>0</v>
      </c>
      <c r="E126" s="12">
        <v>0</v>
      </c>
      <c r="F126" s="12">
        <v>1</v>
      </c>
      <c r="G126" s="12">
        <v>1</v>
      </c>
      <c r="H126" s="12">
        <f t="shared" si="18"/>
        <v>2</v>
      </c>
      <c r="I126" s="22">
        <f t="shared" si="25"/>
        <v>0.14285714285714285</v>
      </c>
    </row>
    <row r="127" spans="1:9" x14ac:dyDescent="0.25">
      <c r="A127" s="65"/>
      <c r="B127" s="71"/>
      <c r="C127" t="s">
        <v>48</v>
      </c>
      <c r="D127" s="12">
        <v>0</v>
      </c>
      <c r="E127" s="12">
        <v>0</v>
      </c>
      <c r="F127" s="12">
        <v>0</v>
      </c>
      <c r="G127" s="12">
        <v>0</v>
      </c>
      <c r="H127" s="12">
        <f t="shared" si="18"/>
        <v>0</v>
      </c>
      <c r="I127" s="22">
        <f t="shared" si="25"/>
        <v>0</v>
      </c>
    </row>
    <row r="128" spans="1:9" x14ac:dyDescent="0.25">
      <c r="A128" s="65"/>
      <c r="B128" s="71"/>
      <c r="C128" t="s">
        <v>49</v>
      </c>
      <c r="D128" s="12">
        <v>0</v>
      </c>
      <c r="E128" s="12">
        <v>0</v>
      </c>
      <c r="F128" s="12">
        <v>0</v>
      </c>
      <c r="G128" s="12">
        <v>0</v>
      </c>
      <c r="H128" s="12">
        <f t="shared" si="18"/>
        <v>0</v>
      </c>
      <c r="I128" s="22">
        <f t="shared" si="25"/>
        <v>0</v>
      </c>
    </row>
    <row r="129" spans="1:9" x14ac:dyDescent="0.25">
      <c r="A129" s="65"/>
      <c r="B129" s="71"/>
      <c r="C129" t="s">
        <v>50</v>
      </c>
      <c r="D129" s="12">
        <v>2</v>
      </c>
      <c r="E129" s="12">
        <v>2</v>
      </c>
      <c r="F129" s="12">
        <v>2</v>
      </c>
      <c r="G129" s="12">
        <v>2</v>
      </c>
      <c r="H129" s="12">
        <f t="shared" si="18"/>
        <v>8</v>
      </c>
      <c r="I129" s="22">
        <f t="shared" si="25"/>
        <v>0.5714285714285714</v>
      </c>
    </row>
    <row r="130" spans="1:9" x14ac:dyDescent="0.25">
      <c r="A130" s="65"/>
      <c r="B130" s="71"/>
      <c r="C130" t="s">
        <v>52</v>
      </c>
      <c r="D130" s="12">
        <v>0</v>
      </c>
      <c r="E130" s="12">
        <v>0</v>
      </c>
      <c r="F130" s="12">
        <v>0</v>
      </c>
      <c r="G130" s="12">
        <v>0</v>
      </c>
      <c r="H130" s="12">
        <f t="shared" si="18"/>
        <v>0</v>
      </c>
      <c r="I130" s="22">
        <f>H130/$H$131</f>
        <v>0</v>
      </c>
    </row>
    <row r="131" spans="1:9" x14ac:dyDescent="0.25">
      <c r="A131" s="65"/>
      <c r="B131" s="72"/>
      <c r="C131" s="49" t="s">
        <v>7</v>
      </c>
      <c r="D131" s="27">
        <v>2</v>
      </c>
      <c r="E131" s="27">
        <v>3</v>
      </c>
      <c r="F131" s="27">
        <v>5</v>
      </c>
      <c r="G131" s="27">
        <f t="shared" ref="G131:H131" si="26">SUM(G124:G130)</f>
        <v>5</v>
      </c>
      <c r="H131" s="27">
        <f t="shared" si="26"/>
        <v>14</v>
      </c>
      <c r="I131" s="28">
        <f t="shared" si="25"/>
        <v>1</v>
      </c>
    </row>
    <row r="132" spans="1:9" x14ac:dyDescent="0.25">
      <c r="A132" s="65"/>
      <c r="B132" s="70" t="s">
        <v>49</v>
      </c>
      <c r="C132" t="s">
        <v>45</v>
      </c>
      <c r="D132" s="12">
        <v>0</v>
      </c>
      <c r="E132" s="12">
        <v>0</v>
      </c>
      <c r="F132" s="12">
        <v>0</v>
      </c>
      <c r="G132" s="12">
        <v>0</v>
      </c>
      <c r="H132" s="12">
        <f t="shared" si="18"/>
        <v>0</v>
      </c>
      <c r="I132" s="22">
        <f t="shared" ref="I132:I139" si="27">H132/$H$139</f>
        <v>0</v>
      </c>
    </row>
    <row r="133" spans="1:9" x14ac:dyDescent="0.25">
      <c r="A133" s="65"/>
      <c r="B133" s="71"/>
      <c r="C133" t="s">
        <v>46</v>
      </c>
      <c r="D133" s="12">
        <v>2</v>
      </c>
      <c r="E133" s="12">
        <v>2</v>
      </c>
      <c r="F133" s="12">
        <v>3</v>
      </c>
      <c r="G133" s="12">
        <v>2</v>
      </c>
      <c r="H133" s="12">
        <f t="shared" si="18"/>
        <v>9</v>
      </c>
      <c r="I133" s="22">
        <f t="shared" si="27"/>
        <v>0.52941176470588236</v>
      </c>
    </row>
    <row r="134" spans="1:9" x14ac:dyDescent="0.25">
      <c r="A134" s="65"/>
      <c r="B134" s="71"/>
      <c r="C134" t="s">
        <v>47</v>
      </c>
      <c r="D134" s="12">
        <v>0</v>
      </c>
      <c r="E134" s="12">
        <v>0</v>
      </c>
      <c r="F134" s="12">
        <v>0</v>
      </c>
      <c r="G134" s="12">
        <v>0</v>
      </c>
      <c r="H134" s="12">
        <f t="shared" si="18"/>
        <v>0</v>
      </c>
      <c r="I134" s="22">
        <f t="shared" si="27"/>
        <v>0</v>
      </c>
    </row>
    <row r="135" spans="1:9" x14ac:dyDescent="0.25">
      <c r="A135" s="65"/>
      <c r="B135" s="71"/>
      <c r="C135" t="s">
        <v>48</v>
      </c>
      <c r="D135" s="12">
        <v>0</v>
      </c>
      <c r="E135" s="12">
        <v>0</v>
      </c>
      <c r="F135" s="12">
        <v>0</v>
      </c>
      <c r="G135" s="12">
        <v>0</v>
      </c>
      <c r="H135" s="12">
        <f t="shared" si="18"/>
        <v>0</v>
      </c>
      <c r="I135" s="22">
        <f t="shared" si="27"/>
        <v>0</v>
      </c>
    </row>
    <row r="136" spans="1:9" x14ac:dyDescent="0.25">
      <c r="A136" s="65"/>
      <c r="B136" s="71"/>
      <c r="C136" t="s">
        <v>49</v>
      </c>
      <c r="D136" s="12">
        <v>1</v>
      </c>
      <c r="E136" s="12">
        <v>0</v>
      </c>
      <c r="F136" s="12">
        <v>0</v>
      </c>
      <c r="G136" s="12">
        <v>0</v>
      </c>
      <c r="H136" s="12">
        <f t="shared" si="18"/>
        <v>1</v>
      </c>
      <c r="I136" s="22">
        <f t="shared" si="27"/>
        <v>5.8823529411764705E-2</v>
      </c>
    </row>
    <row r="137" spans="1:9" x14ac:dyDescent="0.25">
      <c r="A137" s="65"/>
      <c r="B137" s="71"/>
      <c r="C137" t="s">
        <v>50</v>
      </c>
      <c r="D137" s="12">
        <v>2</v>
      </c>
      <c r="E137" s="12">
        <v>3</v>
      </c>
      <c r="F137" s="12">
        <v>0</v>
      </c>
      <c r="G137" s="12">
        <v>2</v>
      </c>
      <c r="H137" s="12">
        <f t="shared" si="18"/>
        <v>7</v>
      </c>
      <c r="I137" s="22">
        <f t="shared" si="27"/>
        <v>0.41176470588235292</v>
      </c>
    </row>
    <row r="138" spans="1:9" x14ac:dyDescent="0.25">
      <c r="A138" s="65"/>
      <c r="B138" s="71"/>
      <c r="C138" t="s">
        <v>52</v>
      </c>
      <c r="D138" s="12">
        <v>0</v>
      </c>
      <c r="E138" s="12">
        <v>0</v>
      </c>
      <c r="F138" s="12">
        <v>0</v>
      </c>
      <c r="G138" s="12">
        <v>0</v>
      </c>
      <c r="H138" s="12">
        <f t="shared" si="18"/>
        <v>0</v>
      </c>
      <c r="I138" s="22">
        <f>H138/$H$139</f>
        <v>0</v>
      </c>
    </row>
    <row r="139" spans="1:9" x14ac:dyDescent="0.25">
      <c r="A139" s="66"/>
      <c r="B139" s="72"/>
      <c r="C139" s="49" t="s">
        <v>7</v>
      </c>
      <c r="D139" s="27">
        <f>SUM(D132:D138)</f>
        <v>5</v>
      </c>
      <c r="E139" s="27">
        <f>SUM(E132:E138)</f>
        <v>5</v>
      </c>
      <c r="F139" s="27">
        <f>SUM(F132:F138)</f>
        <v>3</v>
      </c>
      <c r="G139" s="27">
        <f t="shared" ref="G139:H139" si="28">SUM(G132:G138)</f>
        <v>4</v>
      </c>
      <c r="H139" s="27">
        <f t="shared" si="28"/>
        <v>17</v>
      </c>
      <c r="I139" s="28">
        <f t="shared" si="27"/>
        <v>1</v>
      </c>
    </row>
    <row r="140" spans="1:9" x14ac:dyDescent="0.25">
      <c r="C140" s="51"/>
      <c r="D140" s="51"/>
      <c r="E140" s="51"/>
      <c r="F140" s="51"/>
      <c r="G140" s="51"/>
      <c r="H140" s="51"/>
      <c r="I140" s="51"/>
    </row>
    <row r="141" spans="1:9" ht="40.5" customHeight="1" x14ac:dyDescent="0.25">
      <c r="C141" s="52" t="s">
        <v>62</v>
      </c>
      <c r="D141" s="53"/>
      <c r="E141" s="53"/>
      <c r="F141" s="53"/>
      <c r="G141" s="53"/>
      <c r="H141" s="53"/>
      <c r="I141" s="54"/>
    </row>
    <row r="142" spans="1:9" x14ac:dyDescent="0.25">
      <c r="C142" s="55" t="s">
        <v>63</v>
      </c>
      <c r="D142" s="56"/>
      <c r="E142" s="56"/>
      <c r="F142" s="56"/>
      <c r="G142" s="56"/>
      <c r="H142" s="56"/>
      <c r="I142" s="57"/>
    </row>
    <row r="143" spans="1:9" ht="18" customHeight="1" x14ac:dyDescent="0.25">
      <c r="C143" s="58" t="s">
        <v>64</v>
      </c>
      <c r="D143" s="59"/>
      <c r="E143" s="59"/>
      <c r="F143" s="59"/>
      <c r="G143" s="59"/>
      <c r="H143" s="59"/>
      <c r="I143" s="60"/>
    </row>
    <row r="144" spans="1:9" ht="63" customHeight="1" x14ac:dyDescent="0.25">
      <c r="C144" s="61" t="s">
        <v>65</v>
      </c>
      <c r="D144" s="62"/>
      <c r="E144" s="62"/>
      <c r="F144" s="62"/>
      <c r="G144" s="62"/>
      <c r="H144" s="62"/>
      <c r="I144" s="63"/>
    </row>
    <row r="145" spans="3:9" x14ac:dyDescent="0.25">
      <c r="C145" s="50"/>
      <c r="D145" s="50"/>
      <c r="E145" s="50"/>
      <c r="F145" s="50"/>
      <c r="G145" s="50"/>
      <c r="H145" s="50"/>
      <c r="I145" s="50"/>
    </row>
  </sheetData>
  <mergeCells count="30">
    <mergeCell ref="C14:I14"/>
    <mergeCell ref="C1:I1"/>
    <mergeCell ref="C2:I2"/>
    <mergeCell ref="C3:I7"/>
    <mergeCell ref="C8:I8"/>
    <mergeCell ref="C13:I13"/>
    <mergeCell ref="C88:I88"/>
    <mergeCell ref="C28:I28"/>
    <mergeCell ref="C39:I39"/>
    <mergeCell ref="C45:I45"/>
    <mergeCell ref="C46:I46"/>
    <mergeCell ref="C51:I51"/>
    <mergeCell ref="C52:I55"/>
    <mergeCell ref="C56:I56"/>
    <mergeCell ref="C65:I65"/>
    <mergeCell ref="C71:I71"/>
    <mergeCell ref="C81:I81"/>
    <mergeCell ref="A91:A139"/>
    <mergeCell ref="B91:B99"/>
    <mergeCell ref="B100:B107"/>
    <mergeCell ref="B108:B115"/>
    <mergeCell ref="B116:B123"/>
    <mergeCell ref="B124:B131"/>
    <mergeCell ref="B132:B139"/>
    <mergeCell ref="C145:I145"/>
    <mergeCell ref="C140:I140"/>
    <mergeCell ref="C141:I141"/>
    <mergeCell ref="C142:I142"/>
    <mergeCell ref="C143:I143"/>
    <mergeCell ref="C144:I144"/>
  </mergeCells>
  <hyperlinks>
    <hyperlink ref="C142:I142" r:id="rId1" display="Use of Deadly Force" xr:uid="{3F887496-628E-4848-A521-154B81354C88}"/>
    <hyperlink ref="C143:I143" r:id="rId2" display="Use of Force Documentation" xr:uid="{F47629EB-785E-4977-B331-2BDFF00498BA}"/>
  </hyperlinks>
  <pageMargins left="0.45" right="0.45" top="0.5" bottom="0.5" header="0.3" footer="0.3"/>
  <pageSetup orientation="landscape" r:id="rId3"/>
  <rowBreaks count="1" manualBreakCount="1">
    <brk id="55" max="16383" man="1"/>
  </rowBreaks>
  <tableParts count="10">
    <tablePart r:id="rId4"/>
    <tablePart r:id="rId5"/>
    <tablePart r:id="rId6"/>
    <tablePart r:id="rId7"/>
    <tablePart r:id="rId8"/>
    <tablePart r:id="rId9"/>
    <tablePart r:id="rId10"/>
    <tablePart r:id="rId11"/>
    <tablePart r:id="rId12"/>
    <tablePart r:id="rId1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 of Force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Cains, Alyssa</dc:creator>
  <cp:keywords/>
  <dc:description/>
  <cp:lastModifiedBy>Cains, Alyssa</cp:lastModifiedBy>
  <cp:revision/>
  <cp:lastPrinted>2026-04-06T14:54:14Z</cp:lastPrinted>
  <dcterms:created xsi:type="dcterms:W3CDTF">2026-04-06T14:38:18Z</dcterms:created>
  <dcterms:modified xsi:type="dcterms:W3CDTF">2026-04-06T14:54:29Z</dcterms:modified>
  <cp:category/>
  <cp:contentStatus/>
</cp:coreProperties>
</file>